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DRMA\LICITACIONES 2023\E1_TERMINACION AULAS\Para publicar 15 de Julio\"/>
    </mc:Choice>
  </mc:AlternateContent>
  <bookViews>
    <workbookView xWindow="0" yWindow="0" windowWidth="28770" windowHeight="11880"/>
  </bookViews>
  <sheets>
    <sheet name="PARTIDAS (Sin$)" sheetId="21" r:id="rId1"/>
    <sheet name="CATALOGO (Sin$)" sheetId="20" r:id="rId2"/>
  </sheets>
  <definedNames>
    <definedName name="_xlnm.Print_Area" localSheetId="1">'CATALOGO (Sin$)'!$A$1:$G$73</definedName>
    <definedName name="_xlnm.Print_Area" localSheetId="0">'PARTIDAS (Sin$)'!$A$1:$J$40</definedName>
    <definedName name="_xlnm.Print_Titles" localSheetId="1">'CATALOGO (Sin$)'!$5:$6</definedName>
    <definedName name="_xlnm.Print_Titles">#N/A</definedName>
    <definedName name="Z_6F2092A3_D47A_40E4_8641_0AAC934D5DE2_.wvu.PrintArea" localSheetId="1" hidden="1">'CATALOGO (Sin$)'!$A$1:$G$73</definedName>
    <definedName name="Z_6F2092A3_D47A_40E4_8641_0AAC934D5DE2_.wvu.PrintArea" localSheetId="0" hidden="1">'PARTIDAS (Sin$)'!$A$1:$J$40</definedName>
    <definedName name="Z_6F2092A3_D47A_40E4_8641_0AAC934D5DE2_.wvu.PrintTitles" localSheetId="1" hidden="1">'CATALOGO (Sin$)'!$5:$6</definedName>
  </definedNames>
  <calcPr calcId="181029"/>
  <customWorkbookViews>
    <customWorkbookView name="Catalogo Obra" guid="{6F2092A3-D47A-40E4-8641-0AAC934D5DE2}" maximized="1" xWindow="-8" yWindow="-8" windowWidth="1936" windowHeight="1056" activeSheetId="20"/>
  </customWorkbookViews>
</workbook>
</file>

<file path=xl/calcChain.xml><?xml version="1.0" encoding="utf-8"?>
<calcChain xmlns="http://schemas.openxmlformats.org/spreadsheetml/2006/main">
  <c r="J24" i="21" l="1"/>
  <c r="G53" i="20"/>
  <c r="G52" i="20"/>
  <c r="G51" i="20"/>
  <c r="G50" i="20"/>
  <c r="G49" i="20"/>
  <c r="G48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45" i="20" s="1"/>
  <c r="G25" i="20"/>
  <c r="G24" i="20"/>
  <c r="G23" i="20"/>
  <c r="G26" i="20" s="1"/>
  <c r="G19" i="20"/>
  <c r="G18" i="20"/>
  <c r="G17" i="20"/>
  <c r="G16" i="20"/>
  <c r="G15" i="20"/>
  <c r="G14" i="20"/>
  <c r="G13" i="20"/>
  <c r="G12" i="20"/>
  <c r="G11" i="20"/>
  <c r="G10" i="20"/>
  <c r="G9" i="20"/>
  <c r="G20" i="20" l="1"/>
  <c r="G54" i="20"/>
  <c r="J26" i="21"/>
  <c r="J28" i="21" s="1"/>
  <c r="G56" i="20"/>
  <c r="G57" i="20" l="1"/>
  <c r="G58" i="20" s="1"/>
</calcChain>
</file>

<file path=xl/sharedStrings.xml><?xml version="1.0" encoding="utf-8"?>
<sst xmlns="http://schemas.openxmlformats.org/spreadsheetml/2006/main" count="157" uniqueCount="124">
  <si>
    <t>PZA</t>
  </si>
  <si>
    <t>M2</t>
  </si>
  <si>
    <t>ML</t>
  </si>
  <si>
    <t>LOTE</t>
  </si>
  <si>
    <t>DESCRIPCIÓN: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</si>
  <si>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</si>
  <si>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</si>
  <si>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</si>
  <si>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</si>
  <si>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</si>
  <si>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</si>
  <si>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</si>
  <si>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CAPITULO 3: ALBAÑILERIA Y ACABADOS</t>
  </si>
  <si>
    <t>UM-AA-FC-0010</t>
  </si>
  <si>
    <t>UM-AA-FC-0020</t>
  </si>
  <si>
    <t>UM-AA-ES-0010</t>
  </si>
  <si>
    <t>UM-AA-PI-0010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</si>
  <si>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</si>
  <si>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UM-AA-PI-0020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</si>
  <si>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</si>
  <si>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UM-AA-LI-0010</t>
  </si>
  <si>
    <t>LIMPIEZA GENERAL DE LA OBRA. Y NIVELACION DEL TERRENO EN ÁREA DE MANIOBRAS, INCLUYE: TENDIDO DE MATERIALES RELLENO Y EXTRACCIÓN DE MATERIAL DE ESCOMBRO FUERA DE LA OBRA.</t>
  </si>
  <si>
    <t>TOTAL DE ALBAÑILERIA Y ACABADOS</t>
  </si>
  <si>
    <t>CAPITULO 4: HERRERÍA Y CARPINTERÍA</t>
  </si>
  <si>
    <t>C) CANCELERÍA</t>
  </si>
  <si>
    <t>UM-HYC-BA-0030</t>
  </si>
  <si>
    <t>UM-HYC-PAP-00010</t>
  </si>
  <si>
    <t>UM-HYC-VA-0010</t>
  </si>
  <si>
    <t>SUMINISTRO Y COLOCACIÓN DE VENTANA DE ALUMINIO ANODIZADO NATURAL DE 3" LÍNEA PESADA, SERÁ CORREDIZA, DE PROYECCIÓN O DE TIPO GUILLOTINA SEGÚN DETALLES Y ESPECIFICACIONES DEL PLANO, CON CRISTAL FILTRASOL DE 6MM EN CANCELERÍA EXTERIOR Y CRISTAL CLARO DE 6MM O ACRÍLICO ESMERILADO BLANCO DE 6MM EN CANCELERÍA INTERIOR, FIJADA CON TORNILLOS, TAQUETES Y REMACHES PARA FIJAR LAS HOJAS, SELLADO CON SILICÓN Y SELLADOR ACRÍLICO EN MARCOS. INCLUYE: JALADERAS, SEGUROS DE EMBUTIDO, PASADORES, BISAGRAS, CARRETILLAS, EMPAQUE DE VINIL, FELPA, MANO DE OBRA, EQUIPO, HERRAMIENTA Y TODO LO NECESARIO PARA SU BUEN FUNCIONAMIENTO.</t>
  </si>
  <si>
    <t>UM-AA-ET-0020</t>
  </si>
  <si>
    <t>TOTAL DE HERRERIA Y CARPINTERIA</t>
  </si>
  <si>
    <t>SUMINISTRO Y COLOCACION DE PUERTA DE ACCESO DE ACERO PORCELANIZADO SOBRE LAMINA CAL. 24 DE 0.97  X 2.25MTS.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CHAPA PHILLIPS 550 Y TODO LO NECESARIO PARA SU BUEN FUNCIONAMIENTO. (PUERTA P1)</t>
  </si>
  <si>
    <t>CAPITULO 5: INSTALACIONES</t>
  </si>
  <si>
    <t>B) INSTALACIÓN ELÉCTRICA, RED Y ALARMAS</t>
  </si>
  <si>
    <t>UM-IEL-CDP127</t>
  </si>
  <si>
    <t>UM-IEL-VEC961</t>
  </si>
  <si>
    <t>SUMINISTRO E INSTALACIÓN DE VENTILADOR DE TECHO MODELO VEC961 MARCA SUPREME V.E.C. PREMIUN, DE 56" CON 3 ASPAS EN ACERO COLOR BLANCO, DE 5 VELOCIDADES, 127 VOLTS, 60 HZ, 90 WATTS DE CONSUMO O SIMILAR, EN TÉRMINOS DEL ART  193 ÚLTIMO PÁRRAFO DEL RLOPSRM, APLICADO DE MANERA SUPLETORIA. INCLUYE: CABLEADO CON CONDUCTOR CALIBRE 12 AWG THW MARCA CONDUMEX, CONTROL DE VENTILADOR, CONEXIÓN, MISCELANEOS Y PRUEBAS.</t>
  </si>
  <si>
    <t>UM-IEL-32LTLLED2282V40B</t>
  </si>
  <si>
    <t>SUMINISTRO Y COLOCACIÓN DE LUMINARIA SUSPENDIDA, LAMPARA MONTISI V  32W, LUZ BLANCA, BASE G5 TECNOLITE (32LTLLED2282V40B) O SIMILAR, EN TÉRMINOS DEL ART  193 ÚLTIMO PÁRRAFO DEL RLOPSRM, APLICADO DE MANERA SUPLETORIA,  INCLUYE: CABLEADO AL TABLERO CON CONDUCTOR CALIBRE  No. 12 AWG. TIPO THW. MARCA CONDUMEX,  2 PZ VARILLA ROSCADA DE 1/4" PARA SUJECIÓN, ABRAZADERA TIPO TRAPECIO "U", TUERCAS Y RONDANAS,  CONEXIONES, APAGADORES, MISCELÁNEOS, PRUEBAS Y TODO LO NECESARIO PARA SU BUEN FUNCIONAMIENTO.</t>
  </si>
  <si>
    <t>SUMINISTRO Y COLOCACIÓN DE CONTACTOS DOBLES TIPO  DÚPLEX POLARIZADOS, CON POLO DE TIERRA FISICA A 127 VOLTS, MARCA BITICINO MODELO MODUS O SIMILAR, EN TÉRMINOS DEL ART  193 ÚLTIMO PÁRRAFO DEL RLOPSRM, APLICADO DE MANERA SUPLETORIA. INCLUYE:  TAPA REALZADA, CABLEADO, CONDUCTOR CALIBRE No. 10 AWG. TIPO THW. MARCA CONDUMEX, CONEXIONES, PRUEBAS Y MISCELÁNEOS.</t>
  </si>
  <si>
    <t>UM-IEL-TAL-0304</t>
  </si>
  <si>
    <t>SUMINISTRO Y COLOCACIÓN DE TABLERO DE ALUMBRADO MODELO NQ184AB100F MCA. SQUARED,  PARA  30 CIRCUITOS 3 FASES 4 HILOS, INTERRUPTOR TERMOMAGNÉTICO PRINCIPAL DE 3X50A; CON 2 TUBOS DE PVC DE 50MM Y 2 TUBOS PVC DE 25MM, CONECTADOS AL REGISTRO INTERIOR. INCLUYE: BARRA DE NEUTRO Y BARRA DE TIERRA FISICA PK18GTA SOBRE KIT AISLADOR PKGTAB, CONECTORES, INSTALACIONES, AMACIZADO, PRUEBAS, MATERIAL, MANO DE OBRA Y TODO LO NECESARIO P/SU FUNCIONAMIENTO.</t>
  </si>
  <si>
    <t>UM-IEL-IN-0015</t>
  </si>
  <si>
    <t>SUMINISTRO Y COLOCACIÓN DE INTERRUPTOR TERMOMAGNETICO ENCHUFABLE DE 15 AMPERES INCLUYE: INSTALACIÓN, CONEXIONES Y PRUEBAS.</t>
  </si>
  <si>
    <t>UM-IEL-IN-0020</t>
  </si>
  <si>
    <t>SUMINISTRO Y COLOCACIÓN DE INTERRUPTOR TERMOMAGNETICO  ENCHUFABLE  DE 20 AMPERES INCLUYE: INSTALACIÓN, CONEXIONES Y PRUEBAS.</t>
  </si>
  <si>
    <t>UM-IEL-CC4/0-2/0</t>
  </si>
  <si>
    <t>UM-IEL-CD2</t>
  </si>
  <si>
    <t>SUMINISTRO Y COLOCACION DE CABLE DESNUDO PARA TIERRA FISICA CALIBRE No. 4 AWG. DE COBRE SEMIDURO CLASE A (DE 7 HILOS) MARCA, CONDUMEX O SIMILAR, EN TÉRMINOS DEL ART  193 ÚLTIMO PÁRRAFO DEL RLOPSRM, APLICADO DE MANERA SUPLETORIA. INCLUYE:CONECTOR MULTIPLE MECÁNICO BZ44 DE 4 VIAS 600V PARA INTERCONEXIÓN DE CABLEADO EN REGISTRO, LIMPIEZA CON SOLVENTE DIELECTRICO, CABLEADO, CONEXIONES, MISCELANEOS Y PRUEBAS.</t>
  </si>
  <si>
    <t>UM-IEL-TE-0040</t>
  </si>
  <si>
    <t>UM-IEL-TE-0020</t>
  </si>
  <si>
    <t xml:space="preserve">SUMINISTRO Y TENDIDO DE TUBO CONDUIT PVC 2" DE DIÁMETRO TIPO PESADO PARA  A LA RED, INCLUYE: CONEXIÓN, UNION A REGISTRO, MATERIALES, MANO DE OBRA, EQUIPO, HERRAMIENTA Y TODO LO NECESARIO PARA SU CORRECTA EJECUCIÓN. </t>
  </si>
  <si>
    <t>UM-IEL-TE-0010</t>
  </si>
  <si>
    <t xml:space="preserve">SUMINISTRO Y TENDIDO DE TUBO CONDUIT PVC 1" DE DIÁMETRO TIPO PESADO, INCLUYE: CONEXIÓN, UNION A REGISTRO, MATERIALES, MANO DE OBRA, EQUIPO, HERRAMIENTA Y TODO LO NECESARIO PARA SU CORRECTA EJECUCIÓN. </t>
  </si>
  <si>
    <t>UM-IEL-TF-0010A</t>
  </si>
  <si>
    <t>SUMINISTRO Y COLOCACION  DE VARILLA COOPERWELD DE 5/8"X 3 MTS,  O SIMILAR, EN TÉRMINOS DEL ART  193 ÚLTIMO PÁRRAFO DEL RLOPSRM, APLICADO DE MANERA SUPLETORIA, HINCADO DENTRO DE REGISTRO ELECTRICO, INCLUYE:  SOLDADURA EXOTERMICA CADWEL No. 90, POLVO QUIMICO GEM, CONEXIÓN TIPO GT HERRAMIENTA Y TODO LO NECESARIO PARA SU CORRECTA EJECUCION.</t>
  </si>
  <si>
    <t>UM-IEL-REET-1010</t>
  </si>
  <si>
    <t>REGISTRO ELÉCTRICO EXTERIOR TIPO BANCA DE 100 X 1000 CM DE MEDIDAS INTERIORES Y 100 CM DE PROFUNDIDAD Y CON ALTURA MINIMA DE TAPA DE 0.45 MTS DE N.P.T; A BASE DE MUROS DE TABICÓN DE 10X14X28 CM.  ASENTADO CON MEZCLA DE CEMENTO ARENA EN PROPORCIÓN DE 1:5, DE 1 CM. DE ESPESOR, APLANADO ACABADO PULIDO EN INTERIOR Y ACABADO FINO EN EXTERIOR, PISO CON FILTRO DE GRABA DE 3/4” DE 10 CMS. DE ESPESOR, TAPA EXPLORABLE DE CONCRETO DE 8 CM DE ESPESOR REFORZADA CON VARILLA DEL 3/8" A CADA 20 CM EN AMBOS SENTIDOS, COLADA CON CONCRETO HECHO EN OBRA DE F'C=250 KG/CM2, INCLUYE: TRAZO, NIVELACIÓN, EXCAVACIÓN, TODOS LOS MATERIALES NECESARIOS, ACARREOS EN CARRETILLA A 10 MTS., DESPERDICIOS, LIMPIEZA, MANO DE OBRA, EQUIPO Y HERRAMIENTA.</t>
  </si>
  <si>
    <t>UM-IEL-EN5030150</t>
  </si>
  <si>
    <t>ENCOFRADO PARA TUBERÍA SUBTERRANEA ELÉCTRICA O DE RED DE 50 CM DE ANCHO Y 30 CM DE ALTURA, CON CONCRETO HIDRÁULICO F´C=150KG/CM2, INCLUYE: TRAZO, EXCAVACIÓN DE CEPA DE 50X80 CM, CAMA DE ARENA DE 10 CM DE ESPESOR PARA TENDIDO DE TUBERIA, SEPARADORES DE PVC PARA DUCTOS SUBTERRANEOS A CADA 1.50 M; DE ACUERDO AL DIAMETRO DE LA TUBERÍA, RELLENO COMPACTADO CON BAILARINA PARA CUBRIR EL ENCOFRADO, MATERIAL, MANO DE OBRA, EQUIPO, HERRAMIENTA Y TODO LO NECESARIO PARA SU CORRECTA EJECUCIÓN</t>
  </si>
  <si>
    <t>TOTAL DE INSTALACIÓN ELÉCTRICA, RED Y ALARMAS</t>
  </si>
  <si>
    <t>TOTAL DE INSTALACIONES</t>
  </si>
  <si>
    <t>CAPITULO 6: OBRA EXTERIOR</t>
  </si>
  <si>
    <t>FIRME DE CONCRETO F`C=250KG/CM2 DE 10 CMS. DE ESPESOR CON MALLA ELECTROSOLDADA 6X6/10-10 REFORZADO ACABADO ESCOBILLADO. INCLUYE: MATERIALES, ACARREOS, PREPARACIÓN DE LA SUPERFICIE, NIVELACIÓN, CIMBRADO, COLADO, MANO DE OBRA, EQUIPO Y HERRAMIENTA.</t>
  </si>
  <si>
    <t>MURETE DE ENRASE EN CIMENTACIÓN CON BLOCK PESADO DE 10X14X28 CMS.  ASENTADO CON MORTERO CEMENTO-ARENA 1:3 DE 14 CM. DE ESPESOR, TRABAJO TERMINADO.</t>
  </si>
  <si>
    <t xml:space="preserve">FORJADO DE NARIZ EN BANQUETAS, SE INCLUYE UNICAMENTE CIMBRA Y MANO DE OBRA. </t>
  </si>
  <si>
    <t>UM-OE-GU-0010</t>
  </si>
  <si>
    <t>TOTAL DE OBRA EXTERIOR</t>
  </si>
  <si>
    <t xml:space="preserve"> </t>
  </si>
  <si>
    <t>SUBTOTAL</t>
  </si>
  <si>
    <t>I.V.A. 16.00%</t>
  </si>
  <si>
    <t xml:space="preserve">TOTAL DEL PRESUPUESTO </t>
  </si>
  <si>
    <t>SUMINISTRO Y COLOCACIÓN DE IMPERMEABILIZANTE EN AZOTEAS MARCA IMPERLLANTA A 2 MANOS COLOR TERRACOTA, REFORZADO CON MEMBRANA, GARANTIA A 5 AÑOS. INCL: PREPARACIÓN DE LA SUPERFICIE, (LIMPIEZA Y SELLADO CON MEZCLA DE IMPERLLANTA Y SELLADOR PROPORCIÓN 2:1), CALAFATEO DE GRIETAS EN CASO DE EXISTIR Y CHAFLANES CON CEMENTO PLÁSTICO (EMULASTIC DE COMEX), APLICACIÓN DE LA PRIMERA MANO PARA PROCEDER A LA COLOCACIÓN DE LA MENBRANA, TRASLAPES EN MEMBRANA, APLICACIÓN DE LA SEGUNDA MANO, RECORTES, ACARREO Y ELEVACION DE LOS MATERIALES A UNA ALTURA DE 7.80 MTS.</t>
  </si>
  <si>
    <t>UM-AA-IM-0020</t>
  </si>
  <si>
    <t>FIRME DE CONCRETO F`C=200KG/CM2 DE 10 CMS. DE ESPESOR CON MALLA ELECTROSOLDADA 6X6/10-10 REFORZADO, ACABADO RÚSTICO PARA RECIBIR LOSETA INCLUYE: MATERIALES, ACARREOS, PREPARACIÓN DE LA SUPERFICIE, NIVELACIÓN, CIMBRADO, TRASLAPES DE MALLA DE 15 CMS, COLADO, CURADO, MANO DE OBRA, EQUIPO Y HERRAMIENTA.</t>
  </si>
  <si>
    <t xml:space="preserve">M2 </t>
  </si>
  <si>
    <t>SUMINISTRO Y COLOCACIÓN DE LOSETA CERAMICA ANTIDERRAPANTE DE PRIMERA CALIDAD MARCA INTERCERAMIC MODELO MAXIMA DE 33X33 CMS. O SIMILAR, EN TÉRMINOS DEL ART. 193 ÚLTIMO PÁRRAFO DEL RLOPSRM, ASENTADA CON MORTERO: CEMENTO-ARENA PROPORCION 1:4, JUNTA DE 1 CM. INCLUYE: EMBOQUILLADO COLOR A ELEGIR, CORTES RECTOS A 45°, REMATES Y DESPERDICIOS. LIMPIEZA DEL AREA DE TRABAJO Y RETIRO DE SOBRANTES AFUERA DE LA OBRA.</t>
  </si>
  <si>
    <t>UM-AA-LO-0010</t>
  </si>
  <si>
    <t>FINO DE CONCRETO F`C=200KG/CM2 DE 6 CMS. DE ESPESOR SIN ARMAR PARA ENTREPISO, ACABADO ESCOBILLADO, INCLUYE: MATERIALES, ACARREOS, PREPARACION DE LA SUPERFICIE, NIVELACIÓN, CIMBRADO, COLADO, MANO DE OBRA, EQUIPO Y HERRAMIENTA.</t>
  </si>
  <si>
    <t>FORJADO DE ESCALÓN DE CONCRETO F´C=250KG/CM2, DE 30 CMS. DE HUELLA Y 17 CMS. DE PERALTE, FORJADO DE NARIZ CON CIMBRA APARENTE DE 7X7 CMS. (VER DETALLE EN PLANO), ARMADO DE PARRILLA CON VARILLAS #3 @ 25CM. Y DOS VARILLAS DEL #3, ACABADO DESLAVADO, Y  PERIMETRO DE 5 CMS. DE ANCHO COLADO CON GRANZÓN DE 3/8", ACABADO DESLAVADO, INCLUYE: TRAZO, CIMBRA APARENTE, DESCIMBRADO HABILITADO DE MATERIALES, ANCLAJE A CADENAS Y TRABES, ACARREO, COLADO, VIBRADO, CURADO, MANO DE OBRA, HERRAMIENTA Y MATERIALES.</t>
  </si>
  <si>
    <t>CONSTRUCCIÓN DE ESTRADO DE 6.68 X 1.25MTS. POR 20 CMS. DE PERALTE, CON REPISON DE TABICON DE CEMENTO DE 10X14X28, DE 14 CMS. CON CONECTOR DE 30CM A MURO DE VARILLA CORRUGADA N°. 4 @25CM. Y LA PARTE DE ENFRETE CONECTORES ENTRE REPISON DE TABICON Y LA  LOSA DEL ESTRADO DE 30CM VARILLA CORRUGADA DEL N°. 3 @ 25CM (VER DETALLE EN PLANO). RELLENO DE TEPETATE  CON MATERIAL DE BANCO COLOCADO EN DOS CAPAS Y COMPACTADO POR MEDIOS MANUALES, FIRME DE CONCRETO F'C=200 KG/CM2 REFORZADO CON MALLA ELECTROSOLDADA 66/88, CON ACABADO RÚSTICO PARA RECIBIR LOSETA, FORJADO DE NARIZ CON CIMBRA APARENTE DE 9.5X9 CMS CON ACABADO DESLAVADO. EN NIVEL 2</t>
  </si>
  <si>
    <t>UM-IEL-MIRLG12</t>
  </si>
  <si>
    <t>SUMINISTRO E INSTALACIÓN DE EQUIPO DE AIRE ACONDICIONADO TIPO MINISPLIT SOLO FRIO MCA.MIRAGE/LG CON CAPACIDAD DE 2.0 T.R. (24, OOO BTU'S) R-410A ECOLÓGICO ALTA EFICIENCIA 16 SEER A 220 VOLTS, 1F, 60 HZ, EN LA UNIDAD CONDENSADORA O SIMILAR, EN TÉRMINOS DEL ART  193 ÚLTIMO PÁRRAFO DEL RLOPSRM, APLICADO DE MANERA SUPLETORIA. INCLUYE: CONDUCTOR CALIBRE No. 10, CONEXIONES, MISCELANEOS, PRUEBAS Y TODO LO NECESARIO PARA SU CORRECTA INSTALACIÓN.</t>
  </si>
  <si>
    <t xml:space="preserve">PZA </t>
  </si>
  <si>
    <t>ELABORACION DE BASES PARA MINI-SPLIT DE 80X70X52 CM. A BASE DE MUROS Y FIRME DE CONCRETO F´C=150KG/CM2. INCLUYE: EXCAVACION, RELLENO, CIMBRA APARENTE Y MANO DE OBRA.</t>
  </si>
  <si>
    <t>UM-OE-BA-0010</t>
  </si>
  <si>
    <t>PISO DE CONCRETO F`C=250KG/CM2 DE 10 CMS. DE ESPESOR CON MALLA ELECTROSOLDADA 6X6/10-10 REFORZADO ACABADO ESCOBILLADO. INCLUYE: MATERIALES, ACARREOS, PREPARACIÓN DE LA SUPERFICIE, NIVELACIÓN, CIMBRADO, COLADO, MANO DE OBRA, EQUIPO Y HERRAMIENTA.</t>
  </si>
  <si>
    <t>RODAPIE DE CONCRETO F´C=250KG/CM2. SECCIÓN 15X25 CM. ARMADO CON 5 VARILLAS DEL N°3, ESTRIBO-BASTÓN DEL N° 2  A CADA 20 CM,  CIMBRA APARENTE, INCLUYE: TRAZO, NIVELACIÓN, EXCAVACIÓN, RELLENO, COMPACTACIÓN, CIMBRA, COLADO, CURADO, DESCIMBRADO, MANO DE OBRA, HERRAMIENTA Y MATERIALES.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</si>
  <si>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</si>
  <si>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UM-OE-FI-0010</t>
  </si>
  <si>
    <t>UM-OE-ME-0020</t>
  </si>
  <si>
    <t>UM-OE-RE-0010</t>
  </si>
  <si>
    <t>UM-OE-FN-0010</t>
  </si>
  <si>
    <t xml:space="preserve">M3 </t>
  </si>
  <si>
    <t xml:space="preserve">CONSTRUCCIÓN DE ESTRADO DE 6.68 X 1.25MTS. CON 20 CMS. DE PERALTE, CON UN RODAPIE DE 15x34 CM CON UN ARMADO CON 4 VARILLAS N°. 3 Y ESTRIBOS DEL N°. 2 @20CM; CON CONECTOR A MURO DE VARILLA CORRUGADA N°. 4 @25CM (VER DETALLE EN PLANO). RELLENO DE TEPETATE  CON MATERIAL DE BANCO COLOCADO EN DOS CAPAS Y COMPACTADO POR MEDIOS MANUALES, FIRME DE CONCRETO F'C=200 KG/CM2 REFORZADO CON MALLA ELECTROSOLDADA 66/88, CON ACABADO RÚSTICO PARA RECIBIR LOSETA, FORJADO DE NARIZ CON CIMBRA APARENTE DE 9.5X9 CMS CON ACABADO DESLAVADO. EN NIVEL 1 </t>
  </si>
  <si>
    <t>SUMINISTRO Y TENDIDO DE TUBERIA TIPO PAD 3"  DE DIÁMETRO LISO RD 17, INCLUYE: CONEXIÓN, UNION A REGISTRO, MATERIALES, MANO DE OBRA, EQUIPO, HERRAMIENTA Y TODO LO NECESARIO PARA SU CORRECTA EJECUCIÓN. UNIDAD DE OBRA TERMINADA.</t>
  </si>
  <si>
    <t>EL EDIFICIO DE 731.80 M2 DE DOS NIVELES, LOS CUALES ESTÁN DISTRIBUIDOS EN 365.90 M2 POR CADA NIVEL. PARA EL PRIMER NIVEL TENEMOS 3 AULAS DE 55.18 M2 CADA UNA, UN AULA MAGNA DE 110.78 M2, CUBO DE ESCALERAS CON 33.8 M2 Y 55.78 M2 PARA PASILLO. EN SEGUNDO NIVEL 3 AULAS DE 55.18 M2 CADA UNA, 2 AULAS DE 55.39 M2 CADA UNA, 33.80 M2 PARA CUBO DE ESCALERAS Y 55.78 PARA PASILLO. LA EDIFICACIÓN ESTÁ CONFORMADA POR CIMENTACIÓN, ESTRUCTURA DE PRIMER Y SEGUNDO NIVEL A BASE DE MARCOS RÍGIDOS, LOSAS DE CONCRETO ARMADO Y MUROS DIVISORIOS DE TABIQUE ROJO APLANADOS EN INTERIOR Y EXTERIOR. LA TERMINACIÓN DEL PROYECTO COMPRENDE TRABAJOS DE ALBAÑILERÍA PARA ACABADOS COMO FIRME, ESCALONES, ESTRADOS Y PINTURA; TERMINACIÓN DE LA INSTALACIÓN ELÉCTRICA DENTRO DEL EDIFICIO Y CONEXIÓN A LA SUBESTACIÓN DE LA UNIVERSIDAD; CANCELERÍA DE ACERO PORCELANIZADO EN PUERTAS Y ALUMINIO EN VENTANAS, MÁS OBRA EXTERIOR PARA LA CONEXIÓN DEL EDIFICIO A ANDADORES EXISTENTES EN LA UNIVERSIDAD DEL MAR.</t>
  </si>
  <si>
    <t>"TERMINACIÓN DEL EDIFICIO DE DOS NIVELES PARA AULAS EN LA UNIVERSIDAD DEL MAR CAMPUS PUERTO ÁNGEL."</t>
  </si>
  <si>
    <t>SUMINISTRO Y COLOCACIÓN DE BARRANDAL DE 1 METRO DE ALTURA EN ESCALERA, VOLADO Y RAMPA, CON PERFIL CIRCULAR DE ACERO INOXIDABLE DE 2" DE DIAMETRO PARA POSTES Y PASAMANO, ENTREPAÑOS CON PERFIL CIRCULAR DE ACERO INOXIDABLE DE 3/4" DE DIAMETRO, FIJADOS AL FIRME CON TAQUETES EXPANSIVO Z DE ACERO INOXIDABLE DE 5/16" Y TORNILLOS CABEZA HEZAGONAL DE 5/16" X3" Y RONDANA DE 5/16". PLACA DE 20 CM X 15CM Y CARTABON DE PLACA DE CALIBRE 10 (SEGÚN LAS ESPECIFICACIONES DEL PLANO). INCLUYE: HERRAMIENTA, MANO DE OBRA Y TODO LO NECESARIO PARA SU CORRECTA INSTALACIÓN.</t>
  </si>
  <si>
    <t>UM-AA-FC-0030</t>
  </si>
  <si>
    <t>TOTAL OBRA</t>
  </si>
  <si>
    <t>I.V.A. 16%</t>
  </si>
  <si>
    <t xml:space="preserve">SUBTOTAL </t>
  </si>
  <si>
    <t>OBRA EXTERIOR</t>
  </si>
  <si>
    <t>CAP. 6</t>
  </si>
  <si>
    <t>INSTALACIONES</t>
  </si>
  <si>
    <t>CAP. 5</t>
  </si>
  <si>
    <t>HERRERÍA Y CARPINTERÍA</t>
  </si>
  <si>
    <t>CAP. 4</t>
  </si>
  <si>
    <t>ALBAÑILERÍA Y ACABADOS</t>
  </si>
  <si>
    <t>CAP. 3</t>
  </si>
  <si>
    <t>POR PARTIDAS</t>
  </si>
  <si>
    <t>TOTAL</t>
  </si>
  <si>
    <t>PARTIDAS</t>
  </si>
  <si>
    <t>LPO-920047989-E1-2022</t>
  </si>
  <si>
    <t>PUERTO ESCONDIDO - PUERTO ÁNGEL - HUATULCO</t>
  </si>
  <si>
    <t>UNIVERSIDAD DEL MAR</t>
  </si>
  <si>
    <t xml:space="preserve"> CIUDAD UNIVERSITARIA, PUERTO ÁNGEL, SAN PEDRO POCHUTLA, OAX., MÉXICO C.P. 70902</t>
  </si>
  <si>
    <t>SUMINISTRO Y COLOCACIÓN DE SISTEMA DE TIERRA FÍSICA, CON ELECTRODO TIPO CHEM-ROD MODELO CR-6 VERTICAL DE 1.80 M DE LONGITUD POR 2 1/2" DE DIAMETRO, UTILIZAR SOLDADURA CADWELD N°90 EN UNIÓN DE CONDUCTORES O SIMILAR, EN TÉRMINOS DEL ART  193 ÚLTIMO PÁRRAFO DEL RLOPSRM, APLICADO DE MANERA SUPLETORIA; INCLUYE: EXCAVACIÓN DE 1.95 M DE ALTURA X 25 CM DE DIAMETRO, RELLENO CON ACONDICIONADOR DE SUELO GAP (Grounding Augmentation Fill), DE BAJA RESISTIVIDAD  (0.8 Ohms-Metro),, INSTALACIÓN, CONEXIÓN, PRUEBAS Y TODO LO NECESARIO PARA SU CORRECTA EJECUCIÓN.</t>
  </si>
  <si>
    <t>UM-IEL-TF-CR6</t>
  </si>
  <si>
    <t>SUMINISTRO Y COLOCACION DE CONDUCTOR CUADRUPLEX AI-XLP 90°C, 600V DE ALUMINIO DURO Y AISLAMIENTO XLP (4X1/0AWG)  MARCA VIAKON, VULCANEL O SIMILAR, EN TÉRMINOS DEL ART  193 ÚLTIMO PÁRRAFO DEL RLOPSRM, APLICADO DE MANERA SUPLETORIA. INCLUYE: CONECTOR MULTIPLE MECÁNICO BZ44 DE 4 VIAS 600V PARA INTERCONEXIÓN DE CABLEADO EN REGISTRO, LIMPIEZA CON SOLVENTE DIELECTRICO, CABLEADO, CONEXIONES, MISCELANEOS Y PRUEBAS.</t>
  </si>
  <si>
    <t xml:space="preserve">CATÁLOGO DE CONCEPTOS </t>
  </si>
  <si>
    <t>ELABORÓ: DEPARTAMENTO DE PROYECTOS, CONSTRUCCIÓN Y MANTENIMIENTO.</t>
  </si>
  <si>
    <t>"LOS PRECIOS SON ACORDE A LOS PRINCIPIOS DE AUSTERIDAD, PLANEACIÓN, EFICIENCIA, EFICACIA, ECONOMÍA, TRANSPARENCIA Y HONRADEZ, DE ACUERDO AL ARTÍCULO 137 DE LA CONSTITUCIÓN POLÍTICA DEL ESTADO LIBRE Y SOBERANO DE OAXACA, POR LO QUE, BAJO PROTESTA DE DECIR VERDAD, MANIFESTAMOS QUE LOS COSTOS PLASMADOS EN EL PRESENTE ESTUDIO DE MERCADO, SON APEGADOS A DICHOS PRINCIPIOS, QUEDANDO BAJO LA MÁS ESTRICTA RESPONSABILIDAD, LA INFORMACIÓN CONTENIDA, POR PARTE DE QUIENES AUTORIZAN EL PRESENTE DOCUMENTO".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</si>
</sst>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&quot;$&quot;#,##0.00"/>
    <numFmt numFmtId="168" formatCode="[$$-80A]#,##0.00"/>
    <numFmt numFmtId="169" formatCode="_(&quot;$&quot;* #,##0.00_);_(&quot;$&quot;* \(#,##0.00\);_(&quot;$&quot;* &quot;-&quot;??_);_(@_)"/>
  </numFmts>
  <fonts count="3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64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AvantGarde Bk BT"/>
      <family val="2"/>
    </font>
    <font>
      <sz val="10"/>
      <name val="AvantGarde Bk BT"/>
      <family val="2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22">
    <xf numFmtId="0" fontId="0" fillId="0" borderId="0"/>
    <xf numFmtId="43" fontId="9" fillId="0" borderId="0" applyFont="0" applyFill="0" applyBorder="0" applyAlignment="0" applyProtection="0"/>
    <xf numFmtId="0" fontId="12" fillId="0" borderId="0"/>
    <xf numFmtId="0" fontId="8" fillId="0" borderId="0"/>
    <xf numFmtId="0" fontId="12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6" fillId="0" borderId="0"/>
    <xf numFmtId="43" fontId="9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9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9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44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13" fillId="0" borderId="0" xfId="16" applyFont="1"/>
    <xf numFmtId="0" fontId="13" fillId="0" borderId="0" xfId="0" applyFont="1" applyAlignment="1">
      <alignment horizontal="justify" vertical="justify" wrapText="1"/>
    </xf>
    <xf numFmtId="2" fontId="13" fillId="0" borderId="0" xfId="0" applyNumberFormat="1" applyFont="1" applyAlignment="1">
      <alignment horizontal="justify" vertical="justify" wrapText="1"/>
    </xf>
    <xf numFmtId="0" fontId="13" fillId="0" borderId="0" xfId="0" applyFont="1" applyAlignment="1">
      <alignment horizontal="justify" vertical="center" wrapText="1"/>
    </xf>
    <xf numFmtId="0" fontId="14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justify" vertical="center" wrapText="1"/>
    </xf>
    <xf numFmtId="0" fontId="17" fillId="0" borderId="15" xfId="16" applyFont="1" applyBorder="1" applyAlignment="1">
      <alignment horizontal="center" vertical="center"/>
    </xf>
    <xf numFmtId="2" fontId="17" fillId="0" borderId="14" xfId="16" applyNumberFormat="1" applyFont="1" applyBorder="1" applyAlignment="1">
      <alignment horizontal="center" vertical="center"/>
    </xf>
    <xf numFmtId="167" fontId="17" fillId="0" borderId="15" xfId="16" applyNumberFormat="1" applyFont="1" applyBorder="1" applyAlignment="1">
      <alignment horizontal="center" vertical="center"/>
    </xf>
    <xf numFmtId="0" fontId="17" fillId="0" borderId="15" xfId="16" applyFont="1" applyBorder="1" applyAlignment="1">
      <alignment vertical="center"/>
    </xf>
    <xf numFmtId="44" fontId="16" fillId="0" borderId="16" xfId="16" applyNumberFormat="1" applyFont="1" applyBorder="1" applyAlignment="1">
      <alignment horizontal="right" vertical="center"/>
    </xf>
    <xf numFmtId="0" fontId="9" fillId="0" borderId="0" xfId="11"/>
    <xf numFmtId="0" fontId="9" fillId="0" borderId="0" xfId="0" applyFont="1"/>
    <xf numFmtId="164" fontId="19" fillId="0" borderId="0" xfId="0" applyNumberFormat="1" applyFont="1"/>
    <xf numFmtId="168" fontId="19" fillId="0" borderId="0" xfId="0" applyNumberFormat="1" applyFont="1"/>
    <xf numFmtId="0" fontId="2" fillId="0" borderId="0" xfId="219"/>
    <xf numFmtId="0" fontId="19" fillId="0" borderId="0" xfId="11" applyFont="1" applyAlignment="1">
      <alignment horizontal="right"/>
    </xf>
    <xf numFmtId="169" fontId="10" fillId="0" borderId="19" xfId="19" applyNumberFormat="1" applyFont="1" applyBorder="1" applyAlignment="1">
      <alignment horizontal="center" vertical="center"/>
    </xf>
    <xf numFmtId="0" fontId="10" fillId="0" borderId="0" xfId="11" applyFont="1" applyAlignment="1">
      <alignment horizontal="right" vertical="center"/>
    </xf>
    <xf numFmtId="0" fontId="10" fillId="0" borderId="0" xfId="11" applyFont="1" applyAlignment="1">
      <alignment vertical="center"/>
    </xf>
    <xf numFmtId="169" fontId="10" fillId="0" borderId="0" xfId="19" applyNumberFormat="1" applyFont="1" applyBorder="1" applyAlignment="1">
      <alignment horizontal="center" vertical="center"/>
    </xf>
    <xf numFmtId="169" fontId="10" fillId="0" borderId="17" xfId="19" applyNumberFormat="1" applyFont="1" applyBorder="1" applyAlignment="1">
      <alignment horizontal="center" vertical="center"/>
    </xf>
    <xf numFmtId="0" fontId="10" fillId="0" borderId="0" xfId="11" applyFont="1"/>
    <xf numFmtId="0" fontId="13" fillId="0" borderId="0" xfId="11" applyFont="1"/>
    <xf numFmtId="0" fontId="13" fillId="0" borderId="0" xfId="11" applyFont="1" applyAlignment="1">
      <alignment vertical="center"/>
    </xf>
    <xf numFmtId="0" fontId="10" fillId="0" borderId="0" xfId="11" applyFont="1" applyAlignment="1">
      <alignment horizontal="left" vertical="center"/>
    </xf>
    <xf numFmtId="44" fontId="10" fillId="0" borderId="18" xfId="19" applyFont="1" applyBorder="1" applyAlignment="1">
      <alignment horizontal="center" vertical="center"/>
    </xf>
    <xf numFmtId="0" fontId="14" fillId="0" borderId="0" xfId="11" applyFont="1"/>
    <xf numFmtId="44" fontId="10" fillId="0" borderId="19" xfId="19" applyFont="1" applyBorder="1" applyAlignment="1">
      <alignment horizontal="center" vertical="center"/>
    </xf>
    <xf numFmtId="0" fontId="10" fillId="0" borderId="0" xfId="11" applyFont="1" applyAlignment="1">
      <alignment horizontal="center"/>
    </xf>
    <xf numFmtId="0" fontId="2" fillId="0" borderId="0" xfId="219" applyAlignment="1">
      <alignment vertical="center"/>
    </xf>
    <xf numFmtId="165" fontId="18" fillId="0" borderId="0" xfId="219" applyNumberFormat="1" applyFont="1"/>
    <xf numFmtId="164" fontId="9" fillId="0" borderId="0" xfId="0" applyNumberFormat="1" applyFont="1"/>
    <xf numFmtId="168" fontId="9" fillId="0" borderId="0" xfId="0" applyNumberFormat="1" applyFont="1"/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justify" vertical="top" wrapText="1"/>
    </xf>
    <xf numFmtId="0" fontId="24" fillId="0" borderId="3" xfId="0" applyFont="1" applyBorder="1" applyAlignment="1">
      <alignment horizontal="center" vertical="center"/>
    </xf>
    <xf numFmtId="4" fontId="24" fillId="0" borderId="4" xfId="0" applyNumberFormat="1" applyFont="1" applyBorder="1" applyAlignment="1">
      <alignment horizontal="center" vertical="center"/>
    </xf>
    <xf numFmtId="164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164" fontId="24" fillId="0" borderId="9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justify" vertical="top"/>
    </xf>
    <xf numFmtId="2" fontId="24" fillId="0" borderId="4" xfId="0" applyNumberFormat="1" applyFont="1" applyBorder="1" applyAlignment="1">
      <alignment horizontal="center" vertical="center"/>
    </xf>
    <xf numFmtId="0" fontId="24" fillId="0" borderId="4" xfId="23" applyFont="1" applyBorder="1" applyAlignment="1">
      <alignment horizontal="justify" vertical="top"/>
    </xf>
    <xf numFmtId="0" fontId="24" fillId="0" borderId="10" xfId="23" applyFont="1" applyBorder="1" applyAlignment="1">
      <alignment horizontal="justify" vertical="top"/>
    </xf>
    <xf numFmtId="0" fontId="24" fillId="0" borderId="10" xfId="0" applyFont="1" applyBorder="1" applyAlignment="1">
      <alignment horizontal="justify" vertical="top" wrapText="1"/>
    </xf>
    <xf numFmtId="0" fontId="27" fillId="0" borderId="2" xfId="0" applyFont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justify" vertical="center" wrapText="1"/>
    </xf>
    <xf numFmtId="0" fontId="24" fillId="3" borderId="3" xfId="0" applyFont="1" applyFill="1" applyBorder="1" applyAlignment="1">
      <alignment horizontal="center" vertical="center"/>
    </xf>
    <xf numFmtId="2" fontId="24" fillId="3" borderId="4" xfId="0" applyNumberFormat="1" applyFont="1" applyFill="1" applyBorder="1" applyAlignment="1">
      <alignment horizontal="center" vertical="center"/>
    </xf>
    <xf numFmtId="164" fontId="24" fillId="3" borderId="3" xfId="0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vertical="center"/>
    </xf>
    <xf numFmtId="164" fontId="27" fillId="3" borderId="9" xfId="0" applyNumberFormat="1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2" fontId="27" fillId="3" borderId="4" xfId="0" applyNumberFormat="1" applyFont="1" applyFill="1" applyBorder="1" applyAlignment="1">
      <alignment horizontal="center" vertical="center"/>
    </xf>
    <xf numFmtId="164" fontId="27" fillId="3" borderId="3" xfId="0" applyNumberFormat="1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4" fillId="0" borderId="2" xfId="119" applyFont="1" applyBorder="1" applyAlignment="1">
      <alignment horizontal="center" vertical="center" wrapText="1"/>
    </xf>
    <xf numFmtId="0" fontId="24" fillId="0" borderId="3" xfId="119" applyFont="1" applyBorder="1" applyAlignment="1">
      <alignment horizontal="justify" vertical="top"/>
    </xf>
    <xf numFmtId="0" fontId="24" fillId="0" borderId="3" xfId="119" applyFont="1" applyBorder="1" applyAlignment="1">
      <alignment horizontal="center" vertical="center"/>
    </xf>
    <xf numFmtId="0" fontId="24" fillId="0" borderId="4" xfId="119" applyFont="1" applyBorder="1" applyAlignment="1">
      <alignment horizontal="justify" vertical="top"/>
    </xf>
    <xf numFmtId="0" fontId="24" fillId="0" borderId="3" xfId="20" applyFont="1" applyBorder="1" applyAlignment="1">
      <alignment horizontal="center" vertical="center"/>
    </xf>
    <xf numFmtId="0" fontId="24" fillId="0" borderId="2" xfId="20" applyFont="1" applyBorder="1" applyAlignment="1">
      <alignment horizontal="center" vertical="center" wrapText="1"/>
    </xf>
    <xf numFmtId="0" fontId="24" fillId="0" borderId="4" xfId="20" applyFont="1" applyBorder="1" applyAlignment="1">
      <alignment horizontal="justify" vertical="top"/>
    </xf>
    <xf numFmtId="0" fontId="24" fillId="0" borderId="3" xfId="0" applyFont="1" applyBorder="1" applyAlignment="1">
      <alignment horizontal="justify" vertical="top"/>
    </xf>
    <xf numFmtId="167" fontId="24" fillId="0" borderId="3" xfId="0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justify" vertical="top"/>
    </xf>
    <xf numFmtId="0" fontId="24" fillId="0" borderId="11" xfId="20" applyFont="1" applyBorder="1" applyAlignment="1">
      <alignment horizontal="center" vertical="center"/>
    </xf>
    <xf numFmtId="0" fontId="24" fillId="0" borderId="11" xfId="20" applyFont="1" applyBorder="1" applyAlignment="1">
      <alignment horizontal="justify" vertical="top" wrapText="1"/>
    </xf>
    <xf numFmtId="0" fontId="24" fillId="0" borderId="3" xfId="0" applyFont="1" applyBorder="1" applyAlignment="1">
      <alignment horizontal="justify" vertical="top" wrapText="1"/>
    </xf>
    <xf numFmtId="2" fontId="24" fillId="0" borderId="12" xfId="20" applyNumberFormat="1" applyFont="1" applyBorder="1" applyAlignment="1">
      <alignment horizontal="center" vertical="center"/>
    </xf>
    <xf numFmtId="2" fontId="24" fillId="0" borderId="1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justify" vertical="center"/>
    </xf>
    <xf numFmtId="0" fontId="27" fillId="2" borderId="1" xfId="16" applyFont="1" applyFill="1" applyBorder="1" applyAlignment="1">
      <alignment horizontal="center" vertical="center"/>
    </xf>
    <xf numFmtId="2" fontId="27" fillId="2" borderId="1" xfId="16" applyNumberFormat="1" applyFont="1" applyFill="1" applyBorder="1" applyAlignment="1">
      <alignment horizontal="center" vertical="center"/>
    </xf>
    <xf numFmtId="0" fontId="26" fillId="0" borderId="0" xfId="0" applyFont="1"/>
    <xf numFmtId="0" fontId="24" fillId="0" borderId="5" xfId="16" applyFont="1" applyBorder="1"/>
    <xf numFmtId="0" fontId="28" fillId="0" borderId="6" xfId="16" applyFont="1" applyBorder="1" applyAlignment="1">
      <alignment horizontal="justify" vertical="center" wrapText="1"/>
    </xf>
    <xf numFmtId="0" fontId="24" fillId="0" borderId="7" xfId="16" applyFont="1" applyBorder="1" applyAlignment="1">
      <alignment horizontal="center" vertical="top"/>
    </xf>
    <xf numFmtId="2" fontId="24" fillId="0" borderId="6" xfId="16" applyNumberFormat="1" applyFont="1" applyBorder="1" applyAlignment="1">
      <alignment horizontal="center"/>
    </xf>
    <xf numFmtId="0" fontId="24" fillId="0" borderId="7" xfId="16" applyFont="1" applyBorder="1"/>
    <xf numFmtId="0" fontId="24" fillId="0" borderId="8" xfId="16" applyFont="1" applyBorder="1"/>
    <xf numFmtId="0" fontId="27" fillId="0" borderId="2" xfId="0" applyFont="1" applyBorder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vertical="top"/>
    </xf>
    <xf numFmtId="0" fontId="10" fillId="0" borderId="0" xfId="11" applyFont="1" applyAlignment="1">
      <alignment horizontal="left" vertical="center" wrapText="1"/>
    </xf>
    <xf numFmtId="0" fontId="13" fillId="0" borderId="0" xfId="219" applyFont="1" applyAlignment="1">
      <alignment horizontal="justify" vertical="top" wrapText="1"/>
    </xf>
    <xf numFmtId="0" fontId="10" fillId="0" borderId="0" xfId="11" applyFont="1" applyAlignment="1">
      <alignment horizontal="left" vertical="center"/>
    </xf>
    <xf numFmtId="0" fontId="23" fillId="0" borderId="0" xfId="219" applyFont="1" applyAlignment="1">
      <alignment horizontal="center"/>
    </xf>
    <xf numFmtId="0" fontId="22" fillId="0" borderId="0" xfId="219" applyFont="1" applyAlignment="1">
      <alignment horizontal="center"/>
    </xf>
    <xf numFmtId="0" fontId="20" fillId="0" borderId="0" xfId="219" applyFont="1" applyAlignment="1">
      <alignment horizontal="center"/>
    </xf>
    <xf numFmtId="0" fontId="21" fillId="0" borderId="0" xfId="219" applyFont="1" applyAlignment="1">
      <alignment horizontal="center" vertical="center" wrapText="1"/>
    </xf>
    <xf numFmtId="0" fontId="25" fillId="0" borderId="0" xfId="219" applyFont="1" applyAlignment="1">
      <alignment horizontal="center" vertical="center" wrapText="1"/>
    </xf>
    <xf numFmtId="0" fontId="20" fillId="0" borderId="0" xfId="219" applyFont="1" applyAlignment="1">
      <alignment horizontal="center" vertical="center" wrapText="1"/>
    </xf>
    <xf numFmtId="0" fontId="11" fillId="0" borderId="0" xfId="219" applyFont="1" applyAlignment="1">
      <alignment horizontal="center" vertical="center" wrapText="1"/>
    </xf>
    <xf numFmtId="0" fontId="24" fillId="0" borderId="0" xfId="0" applyFont="1" applyAlignment="1">
      <alignment horizontal="justify" vertical="top"/>
    </xf>
    <xf numFmtId="0" fontId="10" fillId="0" borderId="20" xfId="16" applyFont="1" applyBorder="1" applyAlignment="1">
      <alignment horizontal="center"/>
    </xf>
    <xf numFmtId="0" fontId="29" fillId="0" borderId="0" xfId="0" applyFont="1" applyAlignment="1">
      <alignment horizontal="left" vertical="top" wrapText="1"/>
    </xf>
  </cellXfs>
  <cellStyles count="222">
    <cellStyle name="Euro" xfId="17"/>
    <cellStyle name="Millares 2" xfId="2"/>
    <cellStyle name="Millares 2 2" xfId="8"/>
    <cellStyle name="Millares 2 3" xfId="7"/>
    <cellStyle name="Millares 2 4" xfId="18"/>
    <cellStyle name="Millares 2 5" xfId="39"/>
    <cellStyle name="Millares 3" xfId="9"/>
    <cellStyle name="Millares 3 2" xfId="36"/>
    <cellStyle name="Millares 3 2 2" xfId="86"/>
    <cellStyle name="Millares 3 2 3" xfId="135"/>
    <cellStyle name="Millares 3 2 4" xfId="188"/>
    <cellStyle name="Millares 3 3" xfId="64"/>
    <cellStyle name="Millares 3 4" xfId="113"/>
    <cellStyle name="Millares 3 5" xfId="166"/>
    <cellStyle name="Millares 4" xfId="6"/>
    <cellStyle name="Millares 4 2" xfId="41"/>
    <cellStyle name="Millares 4 2 2" xfId="90"/>
    <cellStyle name="Millares 4 2 3" xfId="139"/>
    <cellStyle name="Millares 4 2 4" xfId="192"/>
    <cellStyle name="Millares 4 3" xfId="63"/>
    <cellStyle name="Millares 4 4" xfId="112"/>
    <cellStyle name="Millares 4 5" xfId="165"/>
    <cellStyle name="Millares 5" xfId="1"/>
    <cellStyle name="Millares 5 2" xfId="38"/>
    <cellStyle name="Millares 5 2 2" xfId="88"/>
    <cellStyle name="Millares 5 2 3" xfId="137"/>
    <cellStyle name="Millares 5 2 4" xfId="190"/>
    <cellStyle name="Millares 5 3" xfId="61"/>
    <cellStyle name="Millares 5 4" xfId="110"/>
    <cellStyle name="Millares 5 5" xfId="163"/>
    <cellStyle name="Moneda 2" xfId="14"/>
    <cellStyle name="Moneda 2 2" xfId="15"/>
    <cellStyle name="Moneda 2 2 2" xfId="45"/>
    <cellStyle name="Moneda 2 2 2 2" xfId="94"/>
    <cellStyle name="Moneda 2 2 2 3" xfId="143"/>
    <cellStyle name="Moneda 2 2 2 4" xfId="196"/>
    <cellStyle name="Moneda 2 2 3" xfId="68"/>
    <cellStyle name="Moneda 2 2 4" xfId="117"/>
    <cellStyle name="Moneda 2 2 5" xfId="170"/>
    <cellStyle name="Moneda 2 3" xfId="44"/>
    <cellStyle name="Moneda 2 3 2" xfId="93"/>
    <cellStyle name="Moneda 2 3 3" xfId="142"/>
    <cellStyle name="Moneda 2 3 4" xfId="195"/>
    <cellStyle name="Moneda 2 4" xfId="34"/>
    <cellStyle name="Moneda 2 4 2" xfId="84"/>
    <cellStyle name="Moneda 2 4 3" xfId="133"/>
    <cellStyle name="Moneda 2 4 4" xfId="186"/>
    <cellStyle name="Moneda 2 5" xfId="67"/>
    <cellStyle name="Moneda 2 5 2" xfId="158"/>
    <cellStyle name="Moneda 2 5 3" xfId="211"/>
    <cellStyle name="Moneda 2 6" xfId="116"/>
    <cellStyle name="Moneda 2 7" xfId="169"/>
    <cellStyle name="Moneda 2 8" xfId="221"/>
    <cellStyle name="Moneda 3" xfId="19"/>
    <cellStyle name="Moneda 3 2" xfId="25"/>
    <cellStyle name="Moneda 3 2 2" xfId="51"/>
    <cellStyle name="Moneda 3 2 2 2" xfId="100"/>
    <cellStyle name="Moneda 3 2 2 3" xfId="149"/>
    <cellStyle name="Moneda 3 2 2 4" xfId="202"/>
    <cellStyle name="Moneda 3 2 3" xfId="75"/>
    <cellStyle name="Moneda 3 2 4" xfId="124"/>
    <cellStyle name="Moneda 3 2 5" xfId="177"/>
    <cellStyle name="Moneda 3 3" xfId="33"/>
    <cellStyle name="Moneda 3 3 2" xfId="59"/>
    <cellStyle name="Moneda 3 3 2 2" xfId="108"/>
    <cellStyle name="Moneda 3 3 2 3" xfId="157"/>
    <cellStyle name="Moneda 3 3 2 4" xfId="210"/>
    <cellStyle name="Moneda 3 3 3" xfId="83"/>
    <cellStyle name="Moneda 3 3 4" xfId="132"/>
    <cellStyle name="Moneda 3 3 5" xfId="185"/>
    <cellStyle name="Moneda 3 4" xfId="35"/>
    <cellStyle name="Moneda 3 4 2" xfId="85"/>
    <cellStyle name="Moneda 3 4 3" xfId="134"/>
    <cellStyle name="Moneda 3 4 4" xfId="187"/>
    <cellStyle name="Moneda 3 5" xfId="69"/>
    <cellStyle name="Moneda 3 5 2" xfId="159"/>
    <cellStyle name="Moneda 3 5 3" xfId="212"/>
    <cellStyle name="Moneda 3 6" xfId="118"/>
    <cellStyle name="Moneda 3 6 2" xfId="218"/>
    <cellStyle name="Moneda 3 7" xfId="171"/>
    <cellStyle name="Moneda 4" xfId="37"/>
    <cellStyle name="Moneda 4 2" xfId="87"/>
    <cellStyle name="Moneda 4 3" xfId="136"/>
    <cellStyle name="Moneda 4 4" xfId="189"/>
    <cellStyle name="Moneda 5" xfId="60"/>
    <cellStyle name="Moneda 6" xfId="109"/>
    <cellStyle name="Moneda 7" xfId="162"/>
    <cellStyle name="Normal" xfId="0" builtinId="0"/>
    <cellStyle name="Normal 10" xfId="29"/>
    <cellStyle name="Normal 10 2" xfId="55"/>
    <cellStyle name="Normal 10 2 2" xfId="104"/>
    <cellStyle name="Normal 10 2 3" xfId="153"/>
    <cellStyle name="Normal 10 2 4" xfId="206"/>
    <cellStyle name="Normal 10 3" xfId="79"/>
    <cellStyle name="Normal 10 4" xfId="128"/>
    <cellStyle name="Normal 10 5" xfId="181"/>
    <cellStyle name="Normal 11" xfId="30"/>
    <cellStyle name="Normal 11 2" xfId="56"/>
    <cellStyle name="Normal 11 2 2" xfId="105"/>
    <cellStyle name="Normal 11 2 3" xfId="154"/>
    <cellStyle name="Normal 11 2 4" xfId="207"/>
    <cellStyle name="Normal 11 3" xfId="80"/>
    <cellStyle name="Normal 11 4" xfId="129"/>
    <cellStyle name="Normal 11 5" xfId="182"/>
    <cellStyle name="Normal 12" xfId="215"/>
    <cellStyle name="Normal 12 2" xfId="219"/>
    <cellStyle name="Normal 2" xfId="3"/>
    <cellStyle name="Normal 2 2" xfId="11"/>
    <cellStyle name="Normal 2 3" xfId="12"/>
    <cellStyle name="Normal 2 3 2" xfId="43"/>
    <cellStyle name="Normal 2 3 2 2" xfId="92"/>
    <cellStyle name="Normal 2 3 2 3" xfId="141"/>
    <cellStyle name="Normal 2 3 2 4" xfId="194"/>
    <cellStyle name="Normal 2 3 3" xfId="66"/>
    <cellStyle name="Normal 2 3 4" xfId="115"/>
    <cellStyle name="Normal 2 3 5" xfId="168"/>
    <cellStyle name="Normal 2 4" xfId="10"/>
    <cellStyle name="Normal 2 4 2" xfId="42"/>
    <cellStyle name="Normal 2 4 2 2" xfId="91"/>
    <cellStyle name="Normal 2 4 2 3" xfId="140"/>
    <cellStyle name="Normal 2 4 2 4" xfId="193"/>
    <cellStyle name="Normal 2 4 3" xfId="65"/>
    <cellStyle name="Normal 2 4 4" xfId="114"/>
    <cellStyle name="Normal 2 4 5" xfId="167"/>
    <cellStyle name="Normal 2 5" xfId="40"/>
    <cellStyle name="Normal 2 5 2" xfId="89"/>
    <cellStyle name="Normal 2 5 3" xfId="138"/>
    <cellStyle name="Normal 2 5 4" xfId="191"/>
    <cellStyle name="Normal 2 6" xfId="62"/>
    <cellStyle name="Normal 2 7" xfId="111"/>
    <cellStyle name="Normal 2 8" xfId="164"/>
    <cellStyle name="Normal 2 9" xfId="220"/>
    <cellStyle name="Normal 2_CAT._DE_CPTOS._EDIF._DE_9_AUL._DE_2_NIVS." xfId="16"/>
    <cellStyle name="Normal 3" xfId="4"/>
    <cellStyle name="Normal 3 2" xfId="22"/>
    <cellStyle name="Normal 3 2 2" xfId="48"/>
    <cellStyle name="Normal 3 2 2 2" xfId="97"/>
    <cellStyle name="Normal 3 2 2 3" xfId="146"/>
    <cellStyle name="Normal 3 2 2 4" xfId="199"/>
    <cellStyle name="Normal 3 2 3" xfId="72"/>
    <cellStyle name="Normal 3 2 4" xfId="121"/>
    <cellStyle name="Normal 3 2 5" xfId="174"/>
    <cellStyle name="Normal 4" xfId="5"/>
    <cellStyle name="Normal 4 2" xfId="21"/>
    <cellStyle name="Normal 4 2 2" xfId="47"/>
    <cellStyle name="Normal 4 2 2 2" xfId="96"/>
    <cellStyle name="Normal 4 2 2 3" xfId="145"/>
    <cellStyle name="Normal 4 2 2 4" xfId="198"/>
    <cellStyle name="Normal 4 2 3" xfId="71"/>
    <cellStyle name="Normal 4 2 4" xfId="120"/>
    <cellStyle name="Normal 4 2 5" xfId="173"/>
    <cellStyle name="Normal 4 3" xfId="161"/>
    <cellStyle name="Normal 4 3 2" xfId="214"/>
    <cellStyle name="Normal 5" xfId="26"/>
    <cellStyle name="Normal 5 2" xfId="52"/>
    <cellStyle name="Normal 5 2 2" xfId="101"/>
    <cellStyle name="Normal 5 2 3" xfId="150"/>
    <cellStyle name="Normal 5 2 4" xfId="203"/>
    <cellStyle name="Normal 5 3" xfId="76"/>
    <cellStyle name="Normal 5 4" xfId="125"/>
    <cellStyle name="Normal 5 5" xfId="178"/>
    <cellStyle name="Normal 6" xfId="24"/>
    <cellStyle name="Normal 6 2" xfId="32"/>
    <cellStyle name="Normal 6 2 2" xfId="58"/>
    <cellStyle name="Normal 6 2 2 2" xfId="107"/>
    <cellStyle name="Normal 6 2 2 3" xfId="156"/>
    <cellStyle name="Normal 6 2 2 4" xfId="209"/>
    <cellStyle name="Normal 6 2 3" xfId="82"/>
    <cellStyle name="Normal 6 2 4" xfId="131"/>
    <cellStyle name="Normal 6 2 5" xfId="184"/>
    <cellStyle name="Normal 6 3" xfId="50"/>
    <cellStyle name="Normal 6 3 2" xfId="99"/>
    <cellStyle name="Normal 6 3 3" xfId="148"/>
    <cellStyle name="Normal 6 3 4" xfId="201"/>
    <cellStyle name="Normal 6 4" xfId="74"/>
    <cellStyle name="Normal 6 4 2" xfId="217"/>
    <cellStyle name="Normal 6 5" xfId="123"/>
    <cellStyle name="Normal 6 6" xfId="176"/>
    <cellStyle name="Normal 7" xfId="20"/>
    <cellStyle name="Normal 7 2" xfId="23"/>
    <cellStyle name="Normal 7 2 2" xfId="49"/>
    <cellStyle name="Normal 7 2 2 2" xfId="98"/>
    <cellStyle name="Normal 7 2 2 3" xfId="147"/>
    <cellStyle name="Normal 7 2 2 4" xfId="200"/>
    <cellStyle name="Normal 7 2 3" xfId="73"/>
    <cellStyle name="Normal 7 2 4" xfId="122"/>
    <cellStyle name="Normal 7 2 5" xfId="175"/>
    <cellStyle name="Normal 7 3" xfId="31"/>
    <cellStyle name="Normal 7 3 2" xfId="57"/>
    <cellStyle name="Normal 7 3 2 2" xfId="106"/>
    <cellStyle name="Normal 7 3 2 3" xfId="155"/>
    <cellStyle name="Normal 7 3 2 4" xfId="208"/>
    <cellStyle name="Normal 7 3 3" xfId="81"/>
    <cellStyle name="Normal 7 3 4" xfId="130"/>
    <cellStyle name="Normal 7 3 5" xfId="183"/>
    <cellStyle name="Normal 7 4" xfId="46"/>
    <cellStyle name="Normal 7 4 2" xfId="95"/>
    <cellStyle name="Normal 7 4 3" xfId="144"/>
    <cellStyle name="Normal 7 4 4" xfId="197"/>
    <cellStyle name="Normal 7 5" xfId="70"/>
    <cellStyle name="Normal 7 5 2" xfId="160"/>
    <cellStyle name="Normal 7 5 3" xfId="213"/>
    <cellStyle name="Normal 7 6" xfId="119"/>
    <cellStyle name="Normal 7 6 2" xfId="216"/>
    <cellStyle name="Normal 7 7" xfId="172"/>
    <cellStyle name="Normal 8" xfId="27"/>
    <cellStyle name="Normal 8 2" xfId="53"/>
    <cellStyle name="Normal 8 2 2" xfId="102"/>
    <cellStyle name="Normal 8 2 3" xfId="151"/>
    <cellStyle name="Normal 8 2 4" xfId="204"/>
    <cellStyle name="Normal 8 3" xfId="77"/>
    <cellStyle name="Normal 8 4" xfId="126"/>
    <cellStyle name="Normal 8 5" xfId="179"/>
    <cellStyle name="Normal 9" xfId="28"/>
    <cellStyle name="Normal 9 2" xfId="54"/>
    <cellStyle name="Normal 9 2 2" xfId="103"/>
    <cellStyle name="Normal 9 2 3" xfId="152"/>
    <cellStyle name="Normal 9 2 4" xfId="205"/>
    <cellStyle name="Normal 9 3" xfId="78"/>
    <cellStyle name="Normal 9 4" xfId="127"/>
    <cellStyle name="Normal 9 5" xfId="180"/>
    <cellStyle name="Porcentaje 2" xfId="1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158751</xdr:colOff>
      <xdr:row>1</xdr:row>
      <xdr:rowOff>42334</xdr:rowOff>
    </xdr:from>
    <xdr:to>
      <xdr:col>2</xdr:col>
      <xdr:colOff>340485</xdr:colOff>
      <xdr:row>5</xdr:row>
      <xdr:rowOff>75142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48C1FE-551C-48A1-A3FC-DFD0DCBF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776" y="232834"/>
          <a:ext cx="762759" cy="9376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541031</xdr:colOff>
      <xdr:row>67</xdr:row>
      <xdr:rowOff>127316</xdr:rowOff>
    </xdr:from>
    <xdr:to>
      <xdr:col>2</xdr:col>
      <xdr:colOff>26681</xdr:colOff>
      <xdr:row>72</xdr:row>
      <xdr:rowOff>0</xdr:rowOff>
    </xdr:to>
    <xdr:sp macro="" textlink="">
      <xdr:nvSpPr>
        <xdr:cNvPr id="2" name="Text Box 40">
          <a:extLst>
            <a:ext uri="{FF2B5EF4-FFF2-40B4-BE49-F238E27FC236}">
              <a16:creationId xmlns:a16="http://schemas.microsoft.com/office/drawing/2014/main" id="{64EEA04C-7AF3-4DCC-9D50-3137275B1284}"/>
            </a:ext>
          </a:extLst>
        </xdr:cNvPr>
        <xdr:cNvSpPr txBox="1">
          <a:spLocks noChangeArrowheads="1"/>
        </xdr:cNvSpPr>
      </xdr:nvSpPr>
      <xdr:spPr bwMode="auto">
        <a:xfrm>
          <a:off x="541031" y="47152241"/>
          <a:ext cx="3371850" cy="682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MX" sz="1100" b="1" i="0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ING. XÓCHITL DEL TORO ARELLANO</a:t>
          </a:r>
        </a:p>
        <a:p>
          <a:pPr algn="ctr" rtl="0">
            <a:defRPr sz="1000"/>
          </a:pPr>
          <a:r>
            <a:rPr lang="es-MX" sz="1100" b="1" i="0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JEFE DE ÁREA</a:t>
          </a:r>
          <a:r>
            <a:rPr lang="es-MX" sz="1100" b="1" i="0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DEL DEPARTAMENTO DE PROYECTOS</a:t>
          </a:r>
        </a:p>
        <a:p>
          <a:pPr algn="ctr" rtl="0">
            <a:defRPr sz="1000"/>
          </a:pPr>
          <a:r>
            <a:rPr lang="es-MX" sz="1100" b="1" i="0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CONSTRUCCIÓN Y MANTENIMIENTO</a:t>
          </a:r>
          <a:endParaRPr lang="es-MX" sz="1100" b="0" i="0" strike="noStrike">
            <a:solidFill>
              <a:srgbClr val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717097</xdr:colOff>
      <xdr:row>67</xdr:row>
      <xdr:rowOff>130675</xdr:rowOff>
    </xdr:from>
    <xdr:to>
      <xdr:col>6</xdr:col>
      <xdr:colOff>458561</xdr:colOff>
      <xdr:row>72</xdr:row>
      <xdr:rowOff>20410</xdr:rowOff>
    </xdr:to>
    <xdr:sp macro="" textlink="">
      <xdr:nvSpPr>
        <xdr:cNvPr id="3" name="Text Box 40">
          <a:extLst>
            <a:ext uri="{FF2B5EF4-FFF2-40B4-BE49-F238E27FC236}">
              <a16:creationId xmlns:a16="http://schemas.microsoft.com/office/drawing/2014/main" id="{480B58FE-868B-4145-AF66-2850DAC1F791}"/>
            </a:ext>
          </a:extLst>
        </xdr:cNvPr>
        <xdr:cNvSpPr txBox="1">
          <a:spLocks noChangeArrowheads="1"/>
        </xdr:cNvSpPr>
      </xdr:nvSpPr>
      <xdr:spPr bwMode="auto">
        <a:xfrm>
          <a:off x="4603297" y="47155600"/>
          <a:ext cx="2665639" cy="699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MX" sz="1100" b="1" i="0" strike="noStrike">
              <a:solidFill>
                <a:srgbClr val="000000"/>
              </a:solidFill>
              <a:latin typeface="+mn-lt"/>
            </a:rPr>
            <a:t>L.C.E.</a:t>
          </a:r>
          <a:r>
            <a:rPr lang="es-MX" sz="1100" b="1" i="0" strike="noStrike" baseline="0">
              <a:solidFill>
                <a:srgbClr val="000000"/>
              </a:solidFill>
              <a:latin typeface="+mn-lt"/>
            </a:rPr>
            <a:t> JOSÉ LUIS RAMOS ESPINOZA</a:t>
          </a:r>
        </a:p>
        <a:p>
          <a:pPr algn="ctr" rtl="0">
            <a:defRPr sz="1000"/>
          </a:pPr>
          <a:r>
            <a:rPr lang="es-MX" sz="1100" b="1" i="0" strike="noStrike" baseline="0">
              <a:solidFill>
                <a:srgbClr val="000000"/>
              </a:solidFill>
              <a:latin typeface="+mn-lt"/>
            </a:rPr>
            <a:t>VICE-RECTOR DE ADMINISTRACIÓN </a:t>
          </a:r>
        </a:p>
        <a:p>
          <a:pPr algn="ctr" rtl="0">
            <a:defRPr sz="1000"/>
          </a:pPr>
          <a:r>
            <a:rPr lang="es-MX" sz="1100" b="1" i="0" strike="noStrike" baseline="0">
              <a:solidFill>
                <a:srgbClr val="000000"/>
              </a:solidFill>
              <a:latin typeface="+mn-lt"/>
            </a:rPr>
            <a:t>DE LA UNIVERSIDAD DEL MAR</a:t>
          </a:r>
        </a:p>
        <a:p>
          <a:pPr algn="ctr" rtl="0">
            <a:defRPr sz="1000"/>
          </a:pPr>
          <a:endParaRPr lang="es-MX" sz="1300" b="1" i="0" strike="noStrike">
            <a:solidFill>
              <a:srgbClr val="000000"/>
            </a:solidFill>
            <a:latin typeface="Arial Narrow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L29"/>
  <sheetViews>
    <sheetView tabSelected="1" view="pageLayout" zoomScale="70" zoomScaleNormal="85" zoomScaleSheetLayoutView="90" zoomScalePageLayoutView="70" workbookViewId="0">
      <selection activeCell="A7" sqref="A7:J7"/>
    </sheetView>
  </sheetViews>
  <sheetFormatPr baseColWidth="10" defaultColWidth="11.42578125" defaultRowHeight="15"/>
  <cols>
    <col min="1" max="9" width="8.7109375" style="16" customWidth="1"/>
    <col min="10" max="10" width="31.5703125" style="16" customWidth="1"/>
    <col min="11" max="11" width="11.42578125" style="16"/>
    <col min="12" max="12" width="20.85546875" style="16" customWidth="1"/>
    <col min="13" max="16384" width="11.42578125" style="16"/>
  </cols>
  <sheetData>
    <row r="3" spans="1:10" ht="26.25">
      <c r="A3" s="91" t="s">
        <v>116</v>
      </c>
      <c r="B3" s="91"/>
      <c r="C3" s="91"/>
      <c r="D3" s="91"/>
      <c r="E3" s="91"/>
      <c r="F3" s="91"/>
      <c r="G3" s="91"/>
      <c r="H3" s="91"/>
      <c r="I3" s="91"/>
      <c r="J3" s="91"/>
    </row>
    <row r="4" spans="1:10">
      <c r="A4" s="92" t="s">
        <v>115</v>
      </c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3" t="s">
        <v>121</v>
      </c>
      <c r="B5" s="93"/>
      <c r="C5" s="93"/>
      <c r="D5" s="93"/>
      <c r="E5" s="93"/>
      <c r="F5" s="93"/>
      <c r="G5" s="93"/>
      <c r="H5" s="93"/>
      <c r="I5" s="93"/>
      <c r="J5" s="93"/>
    </row>
    <row r="6" spans="1:10" ht="18.75">
      <c r="A6" s="94" t="s">
        <v>114</v>
      </c>
      <c r="B6" s="94"/>
      <c r="C6" s="94"/>
      <c r="D6" s="94"/>
      <c r="E6" s="94"/>
      <c r="F6" s="94"/>
      <c r="G6" s="94"/>
      <c r="H6" s="94"/>
      <c r="I6" s="94"/>
      <c r="J6" s="94"/>
    </row>
    <row r="7" spans="1:10" ht="23.25" customHeight="1">
      <c r="A7" s="95" t="s">
        <v>97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31" customFormat="1" ht="21" customHeight="1">
      <c r="A8" s="96" t="s">
        <v>117</v>
      </c>
      <c r="B8" s="96"/>
      <c r="C8" s="96"/>
      <c r="D8" s="96"/>
      <c r="E8" s="96"/>
      <c r="F8" s="96"/>
      <c r="G8" s="96"/>
      <c r="H8" s="96"/>
      <c r="I8" s="96"/>
      <c r="J8" s="96"/>
    </row>
    <row r="10" spans="1:10">
      <c r="A10" s="88" t="s">
        <v>4</v>
      </c>
      <c r="B10" s="88"/>
      <c r="C10" s="88"/>
      <c r="D10" s="88"/>
      <c r="E10" s="88"/>
      <c r="F10" s="88"/>
      <c r="G10" s="88"/>
      <c r="H10" s="88"/>
      <c r="I10" s="88"/>
      <c r="J10" s="88"/>
    </row>
    <row r="11" spans="1:10" ht="135.75" customHeight="1">
      <c r="A11" s="89" t="s">
        <v>96</v>
      </c>
      <c r="B11" s="89"/>
      <c r="C11" s="89"/>
      <c r="D11" s="89"/>
      <c r="E11" s="89"/>
      <c r="F11" s="89"/>
      <c r="G11" s="89"/>
      <c r="H11" s="89"/>
      <c r="I11" s="89"/>
      <c r="J11" s="89"/>
    </row>
    <row r="15" spans="1:10">
      <c r="A15" s="28"/>
      <c r="B15" s="23"/>
      <c r="C15" s="23" t="s">
        <v>113</v>
      </c>
      <c r="D15" s="23"/>
      <c r="E15" s="24"/>
      <c r="F15" s="24"/>
      <c r="G15" s="24"/>
      <c r="H15" s="23"/>
      <c r="I15" s="23"/>
      <c r="J15" s="30" t="s">
        <v>112</v>
      </c>
    </row>
    <row r="16" spans="1:10">
      <c r="A16" s="28"/>
      <c r="B16" s="23"/>
      <c r="C16" s="23"/>
      <c r="D16" s="23"/>
      <c r="E16" s="24"/>
      <c r="F16" s="24"/>
      <c r="G16" s="24"/>
      <c r="H16" s="23"/>
      <c r="I16" s="23"/>
      <c r="J16" s="30" t="s">
        <v>111</v>
      </c>
    </row>
    <row r="17" spans="1:12">
      <c r="A17" s="28"/>
      <c r="B17" s="23" t="s">
        <v>110</v>
      </c>
      <c r="C17" s="90" t="s">
        <v>109</v>
      </c>
      <c r="D17" s="90"/>
      <c r="E17" s="90"/>
      <c r="F17" s="24"/>
      <c r="G17" s="24"/>
      <c r="H17" s="23"/>
      <c r="I17" s="23"/>
      <c r="J17" s="29">
        <v>0</v>
      </c>
    </row>
    <row r="18" spans="1:12">
      <c r="A18" s="28"/>
      <c r="B18" s="23" t="s">
        <v>108</v>
      </c>
      <c r="C18" s="20" t="s">
        <v>107</v>
      </c>
      <c r="D18" s="20"/>
      <c r="E18" s="25"/>
      <c r="F18" s="24"/>
      <c r="G18" s="24"/>
      <c r="H18" s="23"/>
      <c r="I18" s="23"/>
      <c r="J18" s="27">
        <v>0</v>
      </c>
    </row>
    <row r="19" spans="1:12">
      <c r="A19" s="28"/>
      <c r="B19" s="23" t="s">
        <v>106</v>
      </c>
      <c r="C19" s="90" t="s">
        <v>105</v>
      </c>
      <c r="D19" s="90"/>
      <c r="E19" s="25"/>
      <c r="F19" s="24"/>
      <c r="G19" s="24"/>
      <c r="H19" s="23"/>
      <c r="I19" s="23"/>
      <c r="J19" s="27">
        <v>0</v>
      </c>
    </row>
    <row r="20" spans="1:12">
      <c r="A20" s="28"/>
      <c r="B20" s="23" t="s">
        <v>104</v>
      </c>
      <c r="C20" s="26" t="s">
        <v>103</v>
      </c>
      <c r="D20" s="26"/>
      <c r="E20" s="25"/>
      <c r="F20" s="24"/>
      <c r="G20" s="24"/>
      <c r="H20" s="23"/>
      <c r="I20" s="23"/>
      <c r="J20" s="27">
        <v>0</v>
      </c>
    </row>
    <row r="21" spans="1:12">
      <c r="B21" s="23"/>
      <c r="C21" s="26"/>
      <c r="D21" s="26"/>
      <c r="E21" s="25"/>
      <c r="F21" s="24"/>
      <c r="G21" s="24"/>
      <c r="H21" s="23"/>
      <c r="I21" s="23"/>
    </row>
    <row r="24" spans="1:12">
      <c r="H24" s="20"/>
      <c r="I24" s="19" t="s">
        <v>102</v>
      </c>
      <c r="J24" s="21">
        <f>SUM(J17:J20)</f>
        <v>0</v>
      </c>
    </row>
    <row r="25" spans="1:12">
      <c r="H25" s="20"/>
      <c r="I25" s="19"/>
      <c r="J25" s="22"/>
    </row>
    <row r="26" spans="1:12">
      <c r="H26" s="20"/>
      <c r="I26" s="19" t="s">
        <v>101</v>
      </c>
      <c r="J26" s="18">
        <f>J24*0.16</f>
        <v>0</v>
      </c>
    </row>
    <row r="27" spans="1:12">
      <c r="H27" s="20"/>
      <c r="I27" s="19"/>
      <c r="J27" s="21"/>
    </row>
    <row r="28" spans="1:12">
      <c r="H28" s="20"/>
      <c r="I28" s="19" t="s">
        <v>100</v>
      </c>
      <c r="J28" s="18">
        <f>J24+J26</f>
        <v>0</v>
      </c>
      <c r="L28" s="32"/>
    </row>
    <row r="29" spans="1:12">
      <c r="H29" s="12"/>
      <c r="I29" s="12"/>
      <c r="J29" s="17"/>
    </row>
  </sheetData>
  <customSheetViews>
    <customSheetView guid="{6F2092A3-D47A-40E4-8641-0AAC934D5DE2}" scale="90" showPageBreaks="1" fitToPage="1" printArea="1" view="pageBreakPreview" topLeftCell="A4">
      <selection activeCell="A8" sqref="A8:J8"/>
      <pageMargins left="0.7" right="0.7" top="0.75" bottom="0.75" header="0.3" footer="0.3"/>
      <pageSetup scale="83" fitToHeight="0" orientation="portrait" r:id="rId1"/>
    </customSheetView>
  </customSheetViews>
  <mergeCells count="10">
    <mergeCell ref="A10:J10"/>
    <mergeCell ref="A11:J11"/>
    <mergeCell ref="C17:E17"/>
    <mergeCell ref="C19:D19"/>
    <mergeCell ref="A3:J3"/>
    <mergeCell ref="A4:J4"/>
    <mergeCell ref="A5:J5"/>
    <mergeCell ref="A6:J6"/>
    <mergeCell ref="A7:J7"/>
    <mergeCell ref="A8:J8"/>
  </mergeCells>
  <pageMargins left="0.7" right="0.7" top="0.75" bottom="0.75" header="0.3" footer="0.3"/>
  <pageSetup scale="83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"/>
  <sheetViews>
    <sheetView view="pageLayout" zoomScale="70" zoomScaleNormal="100" zoomScaleSheetLayoutView="100" zoomScalePageLayoutView="70" workbookViewId="0">
      <selection activeCell="A5" sqref="A5:G5"/>
    </sheetView>
  </sheetViews>
  <sheetFormatPr baseColWidth="10" defaultRowHeight="12.75"/>
  <cols>
    <col min="1" max="1" width="10.5703125" style="13" customWidth="1"/>
    <col min="2" max="2" width="47.7109375" style="13" customWidth="1"/>
    <col min="3" max="4" width="11.42578125" style="13"/>
    <col min="5" max="5" width="14.5703125" style="13" customWidth="1"/>
    <col min="6" max="6" width="6.42578125" style="13" customWidth="1"/>
    <col min="7" max="7" width="13.42578125" style="13" bestFit="1" customWidth="1"/>
    <col min="8" max="8" width="12.7109375" style="13" bestFit="1" customWidth="1"/>
    <col min="9" max="9" width="19.5703125" style="13" customWidth="1"/>
    <col min="10" max="16384" width="11.42578125" style="13"/>
  </cols>
  <sheetData>
    <row r="1" spans="1:7" ht="17.25" customHeight="1">
      <c r="A1" s="97" t="s">
        <v>117</v>
      </c>
      <c r="B1" s="97"/>
      <c r="C1" s="97"/>
      <c r="D1" s="97"/>
      <c r="E1" s="97"/>
      <c r="F1" s="97"/>
      <c r="G1" s="97"/>
    </row>
    <row r="2" spans="1:7" ht="15" customHeight="1">
      <c r="A2" s="88" t="s">
        <v>4</v>
      </c>
      <c r="B2" s="88"/>
      <c r="C2" s="88"/>
      <c r="D2" s="88"/>
      <c r="E2" s="88"/>
      <c r="F2" s="88"/>
      <c r="G2" s="88"/>
    </row>
    <row r="3" spans="1:7" ht="102" customHeight="1">
      <c r="A3" s="98" t="s">
        <v>96</v>
      </c>
      <c r="B3" s="98"/>
      <c r="C3" s="98"/>
      <c r="D3" s="98"/>
      <c r="E3" s="98"/>
      <c r="F3" s="98"/>
      <c r="G3" s="98"/>
    </row>
    <row r="4" spans="1:7" ht="8.25" customHeight="1">
      <c r="A4" s="1"/>
      <c r="B4" s="4"/>
      <c r="C4" s="2"/>
      <c r="D4" s="3"/>
      <c r="E4" s="2"/>
      <c r="F4" s="2"/>
      <c r="G4" s="2"/>
    </row>
    <row r="5" spans="1:7" ht="18.75" customHeight="1" thickBot="1">
      <c r="A5" s="99" t="s">
        <v>121</v>
      </c>
      <c r="B5" s="99"/>
      <c r="C5" s="99"/>
      <c r="D5" s="99"/>
      <c r="E5" s="99"/>
      <c r="F5" s="99"/>
      <c r="G5" s="99"/>
    </row>
    <row r="6" spans="1:7" s="78" customFormat="1" thickBot="1">
      <c r="A6" s="76" t="s">
        <v>5</v>
      </c>
      <c r="B6" s="76" t="s">
        <v>6</v>
      </c>
      <c r="C6" s="76" t="s">
        <v>7</v>
      </c>
      <c r="D6" s="77" t="s">
        <v>8</v>
      </c>
      <c r="E6" s="76" t="s">
        <v>9</v>
      </c>
      <c r="F6" s="76" t="s">
        <v>10</v>
      </c>
      <c r="G6" s="76" t="s">
        <v>11</v>
      </c>
    </row>
    <row r="7" spans="1:7" s="78" customFormat="1" ht="10.5" customHeight="1">
      <c r="A7" s="79"/>
      <c r="B7" s="80"/>
      <c r="C7" s="81"/>
      <c r="D7" s="82"/>
      <c r="E7" s="83"/>
      <c r="F7" s="83"/>
      <c r="G7" s="84"/>
    </row>
    <row r="8" spans="1:7" s="78" customFormat="1" ht="12">
      <c r="A8" s="85"/>
      <c r="B8" s="48" t="s">
        <v>12</v>
      </c>
      <c r="C8" s="54"/>
      <c r="D8" s="55"/>
      <c r="E8" s="56"/>
      <c r="F8" s="57"/>
      <c r="G8" s="53"/>
    </row>
    <row r="9" spans="1:7" ht="64.5" customHeight="1">
      <c r="A9" s="35" t="s">
        <v>13</v>
      </c>
      <c r="B9" s="36" t="s">
        <v>78</v>
      </c>
      <c r="C9" s="37" t="s">
        <v>1</v>
      </c>
      <c r="D9" s="38">
        <v>86.5</v>
      </c>
      <c r="E9" s="39"/>
      <c r="F9" s="40"/>
      <c r="G9" s="41">
        <f>ROUND((E9*D9),2)</f>
        <v>0</v>
      </c>
    </row>
    <row r="10" spans="1:7" ht="62.25" customHeight="1">
      <c r="A10" s="35" t="s">
        <v>14</v>
      </c>
      <c r="B10" s="36" t="s">
        <v>63</v>
      </c>
      <c r="C10" s="37" t="s">
        <v>1</v>
      </c>
      <c r="D10" s="38">
        <v>86.5</v>
      </c>
      <c r="E10" s="39"/>
      <c r="F10" s="40"/>
      <c r="G10" s="41">
        <f t="shared" ref="G10:G18" si="0">ROUND((E10*D10),2)</f>
        <v>0</v>
      </c>
    </row>
    <row r="11" spans="1:7" ht="72.75" customHeight="1">
      <c r="A11" s="35" t="s">
        <v>99</v>
      </c>
      <c r="B11" s="36" t="s">
        <v>74</v>
      </c>
      <c r="C11" s="37" t="s">
        <v>75</v>
      </c>
      <c r="D11" s="38">
        <v>496.82</v>
      </c>
      <c r="E11" s="39"/>
      <c r="F11" s="40"/>
      <c r="G11" s="41">
        <f t="shared" si="0"/>
        <v>0</v>
      </c>
    </row>
    <row r="12" spans="1:7" ht="116.25" customHeight="1">
      <c r="A12" s="35" t="s">
        <v>15</v>
      </c>
      <c r="B12" s="42" t="s">
        <v>79</v>
      </c>
      <c r="C12" s="37" t="s">
        <v>2</v>
      </c>
      <c r="D12" s="43">
        <v>33.36</v>
      </c>
      <c r="E12" s="39"/>
      <c r="F12" s="40"/>
      <c r="G12" s="41">
        <f t="shared" si="0"/>
        <v>0</v>
      </c>
    </row>
    <row r="13" spans="1:7" ht="126" customHeight="1">
      <c r="A13" s="35" t="s">
        <v>29</v>
      </c>
      <c r="B13" s="42" t="s">
        <v>94</v>
      </c>
      <c r="C13" s="37" t="s">
        <v>0</v>
      </c>
      <c r="D13" s="43">
        <v>4</v>
      </c>
      <c r="E13" s="39"/>
      <c r="F13" s="40"/>
      <c r="G13" s="41">
        <f t="shared" si="0"/>
        <v>0</v>
      </c>
    </row>
    <row r="14" spans="1:7" ht="152.25" customHeight="1">
      <c r="A14" s="35"/>
      <c r="B14" s="42" t="s">
        <v>80</v>
      </c>
      <c r="C14" s="37" t="s">
        <v>0</v>
      </c>
      <c r="D14" s="43">
        <v>5</v>
      </c>
      <c r="E14" s="39"/>
      <c r="F14" s="40"/>
      <c r="G14" s="41">
        <f t="shared" si="0"/>
        <v>0</v>
      </c>
    </row>
    <row r="15" spans="1:7" ht="99" customHeight="1">
      <c r="A15" s="35" t="s">
        <v>16</v>
      </c>
      <c r="B15" s="44" t="s">
        <v>17</v>
      </c>
      <c r="C15" s="37" t="s">
        <v>1</v>
      </c>
      <c r="D15" s="38">
        <v>2109.6999999999998</v>
      </c>
      <c r="E15" s="39"/>
      <c r="F15" s="40"/>
      <c r="G15" s="41">
        <f t="shared" si="0"/>
        <v>0</v>
      </c>
    </row>
    <row r="16" spans="1:7" ht="72.75" customHeight="1">
      <c r="A16" s="35" t="s">
        <v>18</v>
      </c>
      <c r="B16" s="44" t="s">
        <v>19</v>
      </c>
      <c r="C16" s="37" t="s">
        <v>1</v>
      </c>
      <c r="D16" s="43">
        <v>79.58</v>
      </c>
      <c r="E16" s="39"/>
      <c r="F16" s="40"/>
      <c r="G16" s="41">
        <f t="shared" si="0"/>
        <v>0</v>
      </c>
    </row>
    <row r="17" spans="1:7" ht="101.25" customHeight="1">
      <c r="A17" s="35" t="s">
        <v>77</v>
      </c>
      <c r="B17" s="45" t="s">
        <v>76</v>
      </c>
      <c r="C17" s="37" t="s">
        <v>75</v>
      </c>
      <c r="D17" s="43">
        <v>496.82</v>
      </c>
      <c r="E17" s="39"/>
      <c r="F17" s="40"/>
      <c r="G17" s="41">
        <f t="shared" si="0"/>
        <v>0</v>
      </c>
    </row>
    <row r="18" spans="1:7" ht="128.25" customHeight="1">
      <c r="A18" s="35" t="s">
        <v>73</v>
      </c>
      <c r="B18" s="46" t="s">
        <v>72</v>
      </c>
      <c r="C18" s="37" t="s">
        <v>1</v>
      </c>
      <c r="D18" s="43">
        <v>454.66</v>
      </c>
      <c r="E18" s="39"/>
      <c r="F18" s="40"/>
      <c r="G18" s="41">
        <f t="shared" si="0"/>
        <v>0</v>
      </c>
    </row>
    <row r="19" spans="1:7" ht="42" customHeight="1">
      <c r="A19" s="35" t="s">
        <v>20</v>
      </c>
      <c r="B19" s="42" t="s">
        <v>21</v>
      </c>
      <c r="C19" s="37" t="s">
        <v>3</v>
      </c>
      <c r="D19" s="43">
        <v>1</v>
      </c>
      <c r="E19" s="39"/>
      <c r="F19" s="40"/>
      <c r="G19" s="41">
        <f>ROUND((E19*D19),2)</f>
        <v>0</v>
      </c>
    </row>
    <row r="20" spans="1:7">
      <c r="A20" s="47"/>
      <c r="B20" s="48" t="s">
        <v>22</v>
      </c>
      <c r="C20" s="49"/>
      <c r="D20" s="50"/>
      <c r="E20" s="51"/>
      <c r="F20" s="52"/>
      <c r="G20" s="53">
        <f>SUM(G9:G19)</f>
        <v>0</v>
      </c>
    </row>
    <row r="21" spans="1:7">
      <c r="A21" s="47"/>
      <c r="B21" s="48" t="s">
        <v>23</v>
      </c>
      <c r="C21" s="54"/>
      <c r="D21" s="55"/>
      <c r="E21" s="56"/>
      <c r="F21" s="57"/>
      <c r="G21" s="53"/>
    </row>
    <row r="22" spans="1:7">
      <c r="A22" s="47"/>
      <c r="B22" s="48" t="s">
        <v>24</v>
      </c>
      <c r="C22" s="54"/>
      <c r="D22" s="55"/>
      <c r="E22" s="56"/>
      <c r="F22" s="57"/>
      <c r="G22" s="53"/>
    </row>
    <row r="23" spans="1:7" ht="136.5" customHeight="1">
      <c r="A23" s="35" t="s">
        <v>25</v>
      </c>
      <c r="B23" s="42" t="s">
        <v>98</v>
      </c>
      <c r="C23" s="37" t="s">
        <v>2</v>
      </c>
      <c r="D23" s="43">
        <v>47.1</v>
      </c>
      <c r="E23" s="39"/>
      <c r="F23" s="58"/>
      <c r="G23" s="41">
        <f t="shared" ref="G23:G25" si="1">ROUND((E23*D23),2)</f>
        <v>0</v>
      </c>
    </row>
    <row r="24" spans="1:7" ht="121.5" customHeight="1">
      <c r="A24" s="35" t="s">
        <v>26</v>
      </c>
      <c r="B24" s="42" t="s">
        <v>31</v>
      </c>
      <c r="C24" s="37" t="s">
        <v>0</v>
      </c>
      <c r="D24" s="43">
        <v>47.1</v>
      </c>
      <c r="E24" s="39"/>
      <c r="F24" s="58"/>
      <c r="G24" s="41">
        <f t="shared" si="1"/>
        <v>0</v>
      </c>
    </row>
    <row r="25" spans="1:7" ht="146.25" customHeight="1">
      <c r="A25" s="35" t="s">
        <v>27</v>
      </c>
      <c r="B25" s="44" t="s">
        <v>28</v>
      </c>
      <c r="C25" s="37" t="s">
        <v>1</v>
      </c>
      <c r="D25" s="43">
        <v>102.6</v>
      </c>
      <c r="E25" s="39"/>
      <c r="F25" s="58"/>
      <c r="G25" s="41">
        <f t="shared" si="1"/>
        <v>0</v>
      </c>
    </row>
    <row r="26" spans="1:7">
      <c r="A26" s="47"/>
      <c r="B26" s="48" t="s">
        <v>30</v>
      </c>
      <c r="C26" s="49"/>
      <c r="D26" s="50"/>
      <c r="E26" s="51"/>
      <c r="F26" s="52"/>
      <c r="G26" s="53">
        <f>SUM(G23:G25)</f>
        <v>0</v>
      </c>
    </row>
    <row r="27" spans="1:7">
      <c r="A27" s="47"/>
      <c r="B27" s="48" t="s">
        <v>32</v>
      </c>
      <c r="C27" s="49"/>
      <c r="D27" s="50"/>
      <c r="E27" s="51"/>
      <c r="F27" s="52"/>
      <c r="G27" s="53"/>
    </row>
    <row r="28" spans="1:7">
      <c r="A28" s="35"/>
      <c r="B28" s="48" t="s">
        <v>33</v>
      </c>
      <c r="C28" s="49"/>
      <c r="D28" s="51"/>
      <c r="E28" s="51"/>
      <c r="F28" s="52"/>
      <c r="G28" s="53"/>
    </row>
    <row r="29" spans="1:7" ht="122.25" customHeight="1">
      <c r="A29" s="59" t="s">
        <v>37</v>
      </c>
      <c r="B29" s="60" t="s">
        <v>38</v>
      </c>
      <c r="C29" s="61" t="s">
        <v>0</v>
      </c>
      <c r="D29" s="43">
        <v>60</v>
      </c>
      <c r="E29" s="39"/>
      <c r="F29" s="40"/>
      <c r="G29" s="41">
        <f t="shared" ref="G29:G44" si="2">ROUND((E29*D29),2)</f>
        <v>0</v>
      </c>
    </row>
    <row r="30" spans="1:7" ht="84.75" customHeight="1">
      <c r="A30" s="59" t="s">
        <v>34</v>
      </c>
      <c r="B30" s="60" t="s">
        <v>39</v>
      </c>
      <c r="C30" s="61" t="s">
        <v>0</v>
      </c>
      <c r="D30" s="43">
        <v>22</v>
      </c>
      <c r="E30" s="39"/>
      <c r="F30" s="40"/>
      <c r="G30" s="41">
        <f t="shared" si="2"/>
        <v>0</v>
      </c>
    </row>
    <row r="31" spans="1:7" ht="97.5" customHeight="1">
      <c r="A31" s="59" t="s">
        <v>35</v>
      </c>
      <c r="B31" s="60" t="s">
        <v>36</v>
      </c>
      <c r="C31" s="61" t="s">
        <v>0</v>
      </c>
      <c r="D31" s="43">
        <v>20</v>
      </c>
      <c r="E31" s="39"/>
      <c r="F31" s="40"/>
      <c r="G31" s="41">
        <f t="shared" si="2"/>
        <v>0</v>
      </c>
    </row>
    <row r="32" spans="1:7" ht="99" customHeight="1">
      <c r="A32" s="59" t="s">
        <v>81</v>
      </c>
      <c r="B32" s="62" t="s">
        <v>82</v>
      </c>
      <c r="C32" s="61" t="s">
        <v>83</v>
      </c>
      <c r="D32" s="43">
        <v>3</v>
      </c>
      <c r="E32" s="39"/>
      <c r="F32" s="40"/>
      <c r="G32" s="41">
        <f t="shared" si="2"/>
        <v>0</v>
      </c>
    </row>
    <row r="33" spans="1:7" ht="99" customHeight="1">
      <c r="A33" s="35" t="s">
        <v>40</v>
      </c>
      <c r="B33" s="42" t="s">
        <v>41</v>
      </c>
      <c r="C33" s="37" t="s">
        <v>0</v>
      </c>
      <c r="D33" s="43">
        <v>1</v>
      </c>
      <c r="E33" s="39"/>
      <c r="F33" s="40"/>
      <c r="G33" s="41">
        <f t="shared" si="2"/>
        <v>0</v>
      </c>
    </row>
    <row r="34" spans="1:7" ht="35.25" customHeight="1">
      <c r="A34" s="35" t="s">
        <v>42</v>
      </c>
      <c r="B34" s="36" t="s">
        <v>43</v>
      </c>
      <c r="C34" s="37" t="s">
        <v>0</v>
      </c>
      <c r="D34" s="43">
        <v>7</v>
      </c>
      <c r="E34" s="39"/>
      <c r="F34" s="40"/>
      <c r="G34" s="41">
        <f t="shared" si="2"/>
        <v>0</v>
      </c>
    </row>
    <row r="35" spans="1:7" ht="36" customHeight="1">
      <c r="A35" s="35" t="s">
        <v>44</v>
      </c>
      <c r="B35" s="36" t="s">
        <v>45</v>
      </c>
      <c r="C35" s="37" t="s">
        <v>0</v>
      </c>
      <c r="D35" s="43">
        <v>9</v>
      </c>
      <c r="E35" s="39"/>
      <c r="F35" s="40"/>
      <c r="G35" s="41">
        <f t="shared" si="2"/>
        <v>0</v>
      </c>
    </row>
    <row r="36" spans="1:7" ht="96.75" customHeight="1">
      <c r="A36" s="35" t="s">
        <v>46</v>
      </c>
      <c r="B36" s="42" t="s">
        <v>120</v>
      </c>
      <c r="C36" s="63" t="s">
        <v>2</v>
      </c>
      <c r="D36" s="43">
        <v>150</v>
      </c>
      <c r="E36" s="39"/>
      <c r="F36" s="40"/>
      <c r="G36" s="41">
        <f t="shared" si="2"/>
        <v>0</v>
      </c>
    </row>
    <row r="37" spans="1:7" ht="96.75" customHeight="1">
      <c r="A37" s="35" t="s">
        <v>47</v>
      </c>
      <c r="B37" s="42" t="s">
        <v>48</v>
      </c>
      <c r="C37" s="63" t="s">
        <v>2</v>
      </c>
      <c r="D37" s="43">
        <v>150</v>
      </c>
      <c r="E37" s="39"/>
      <c r="F37" s="40"/>
      <c r="G37" s="41">
        <f t="shared" si="2"/>
        <v>0</v>
      </c>
    </row>
    <row r="38" spans="1:7" ht="51" customHeight="1">
      <c r="A38" s="64" t="s">
        <v>49</v>
      </c>
      <c r="B38" s="65" t="s">
        <v>95</v>
      </c>
      <c r="C38" s="63" t="s">
        <v>2</v>
      </c>
      <c r="D38" s="43">
        <v>250</v>
      </c>
      <c r="E38" s="39"/>
      <c r="F38" s="40"/>
      <c r="G38" s="41">
        <f t="shared" si="2"/>
        <v>0</v>
      </c>
    </row>
    <row r="39" spans="1:7" ht="50.25" customHeight="1">
      <c r="A39" s="35" t="s">
        <v>50</v>
      </c>
      <c r="B39" s="42" t="s">
        <v>51</v>
      </c>
      <c r="C39" s="37" t="s">
        <v>2</v>
      </c>
      <c r="D39" s="43">
        <v>8.6999999999999993</v>
      </c>
      <c r="E39" s="39"/>
      <c r="F39" s="40"/>
      <c r="G39" s="41">
        <f t="shared" si="2"/>
        <v>0</v>
      </c>
    </row>
    <row r="40" spans="1:7" ht="48.75" customHeight="1">
      <c r="A40" s="35" t="s">
        <v>52</v>
      </c>
      <c r="B40" s="42" t="s">
        <v>53</v>
      </c>
      <c r="C40" s="37" t="s">
        <v>2</v>
      </c>
      <c r="D40" s="43">
        <v>8.6999999999999993</v>
      </c>
      <c r="E40" s="39"/>
      <c r="F40" s="40"/>
      <c r="G40" s="41">
        <f t="shared" si="2"/>
        <v>0</v>
      </c>
    </row>
    <row r="41" spans="1:7" ht="129.75" customHeight="1">
      <c r="A41" s="35" t="s">
        <v>119</v>
      </c>
      <c r="B41" s="42" t="s">
        <v>118</v>
      </c>
      <c r="C41" s="37" t="s">
        <v>0</v>
      </c>
      <c r="D41" s="43">
        <v>1</v>
      </c>
      <c r="E41" s="39"/>
      <c r="F41" s="40"/>
      <c r="G41" s="41">
        <f t="shared" si="2"/>
        <v>0</v>
      </c>
    </row>
    <row r="42" spans="1:7" ht="81.75" customHeight="1">
      <c r="A42" s="35" t="s">
        <v>54</v>
      </c>
      <c r="B42" s="42" t="s">
        <v>55</v>
      </c>
      <c r="C42" s="37" t="s">
        <v>0</v>
      </c>
      <c r="D42" s="43">
        <v>5</v>
      </c>
      <c r="E42" s="39"/>
      <c r="F42" s="40"/>
      <c r="G42" s="41">
        <f t="shared" si="2"/>
        <v>0</v>
      </c>
    </row>
    <row r="43" spans="1:7" ht="160.5" customHeight="1">
      <c r="A43" s="64" t="s">
        <v>56</v>
      </c>
      <c r="B43" s="65" t="s">
        <v>57</v>
      </c>
      <c r="C43" s="37" t="s">
        <v>0</v>
      </c>
      <c r="D43" s="43">
        <v>5</v>
      </c>
      <c r="E43" s="39"/>
      <c r="F43" s="40"/>
      <c r="G43" s="41">
        <f t="shared" si="2"/>
        <v>0</v>
      </c>
    </row>
    <row r="44" spans="1:7" ht="123" customHeight="1">
      <c r="A44" s="35" t="s">
        <v>58</v>
      </c>
      <c r="B44" s="42" t="s">
        <v>59</v>
      </c>
      <c r="C44" s="63" t="s">
        <v>2</v>
      </c>
      <c r="D44" s="43">
        <v>180</v>
      </c>
      <c r="E44" s="39"/>
      <c r="F44" s="40"/>
      <c r="G44" s="41">
        <f t="shared" si="2"/>
        <v>0</v>
      </c>
    </row>
    <row r="45" spans="1:7">
      <c r="A45" s="35"/>
      <c r="B45" s="48" t="s">
        <v>60</v>
      </c>
      <c r="C45" s="49"/>
      <c r="D45" s="50"/>
      <c r="E45" s="51"/>
      <c r="F45" s="52"/>
      <c r="G45" s="53">
        <f>SUM(G29:G44)</f>
        <v>0</v>
      </c>
    </row>
    <row r="46" spans="1:7">
      <c r="A46" s="35"/>
      <c r="B46" s="48" t="s">
        <v>61</v>
      </c>
      <c r="C46" s="49"/>
      <c r="D46" s="50"/>
      <c r="E46" s="51"/>
      <c r="F46" s="52"/>
      <c r="G46" s="53"/>
    </row>
    <row r="47" spans="1:7">
      <c r="A47" s="35"/>
      <c r="B47" s="48" t="s">
        <v>62</v>
      </c>
      <c r="C47" s="49"/>
      <c r="D47" s="50"/>
      <c r="E47" s="51"/>
      <c r="F47" s="52"/>
      <c r="G47" s="53"/>
    </row>
    <row r="48" spans="1:7" ht="67.5" customHeight="1">
      <c r="A48" s="35" t="s">
        <v>89</v>
      </c>
      <c r="B48" s="66" t="s">
        <v>86</v>
      </c>
      <c r="C48" s="63" t="s">
        <v>1</v>
      </c>
      <c r="D48" s="38">
        <v>56.96</v>
      </c>
      <c r="E48" s="67"/>
      <c r="F48" s="40"/>
      <c r="G48" s="41">
        <f t="shared" ref="G48:G53" si="3">ROUND((E48*D48),2)</f>
        <v>0</v>
      </c>
    </row>
    <row r="49" spans="1:9" ht="50.25" customHeight="1">
      <c r="A49" s="35" t="s">
        <v>85</v>
      </c>
      <c r="B49" s="68" t="s">
        <v>84</v>
      </c>
      <c r="C49" s="69" t="s">
        <v>0</v>
      </c>
      <c r="D49" s="38">
        <v>3</v>
      </c>
      <c r="E49" s="67"/>
      <c r="F49" s="40"/>
      <c r="G49" s="41">
        <f t="shared" si="3"/>
        <v>0</v>
      </c>
    </row>
    <row r="50" spans="1:9" ht="43.5" customHeight="1">
      <c r="A50" s="64" t="s">
        <v>90</v>
      </c>
      <c r="B50" s="70" t="s">
        <v>64</v>
      </c>
      <c r="C50" s="69" t="s">
        <v>1</v>
      </c>
      <c r="D50" s="38">
        <v>11.87</v>
      </c>
      <c r="E50" s="67"/>
      <c r="F50" s="40"/>
      <c r="G50" s="41">
        <f t="shared" si="3"/>
        <v>0</v>
      </c>
    </row>
    <row r="51" spans="1:9" ht="66.75" customHeight="1">
      <c r="A51" s="64" t="s">
        <v>91</v>
      </c>
      <c r="B51" s="70" t="s">
        <v>88</v>
      </c>
      <c r="C51" s="69" t="s">
        <v>93</v>
      </c>
      <c r="D51" s="38">
        <v>22.22</v>
      </c>
      <c r="E51" s="67"/>
      <c r="F51" s="40"/>
      <c r="G51" s="41">
        <f t="shared" si="3"/>
        <v>0</v>
      </c>
    </row>
    <row r="52" spans="1:9" ht="24">
      <c r="A52" s="35" t="s">
        <v>92</v>
      </c>
      <c r="B52" s="71" t="s">
        <v>65</v>
      </c>
      <c r="C52" s="63" t="s">
        <v>2</v>
      </c>
      <c r="D52" s="72">
        <v>36.549999999999997</v>
      </c>
      <c r="E52" s="67"/>
      <c r="F52" s="40"/>
      <c r="G52" s="41">
        <f t="shared" si="3"/>
        <v>0</v>
      </c>
    </row>
    <row r="53" spans="1:9" ht="79.5" customHeight="1">
      <c r="A53" s="35" t="s">
        <v>66</v>
      </c>
      <c r="B53" s="66" t="s">
        <v>87</v>
      </c>
      <c r="C53" s="37" t="s">
        <v>2</v>
      </c>
      <c r="D53" s="73">
        <v>38.75</v>
      </c>
      <c r="E53" s="67"/>
      <c r="F53" s="40"/>
      <c r="G53" s="41">
        <f t="shared" si="3"/>
        <v>0</v>
      </c>
    </row>
    <row r="54" spans="1:9">
      <c r="A54" s="74"/>
      <c r="B54" s="48" t="s">
        <v>67</v>
      </c>
      <c r="C54" s="49"/>
      <c r="D54" s="50"/>
      <c r="E54" s="51"/>
      <c r="F54" s="52"/>
      <c r="G54" s="53">
        <f>SUM(G48:G53)</f>
        <v>0</v>
      </c>
    </row>
    <row r="55" spans="1:9">
      <c r="A55" s="74"/>
      <c r="B55" s="75"/>
      <c r="C55" s="37"/>
      <c r="D55" s="43"/>
      <c r="E55" s="39"/>
      <c r="F55" s="40"/>
      <c r="G55" s="41"/>
    </row>
    <row r="56" spans="1:9">
      <c r="A56" s="74" t="s">
        <v>68</v>
      </c>
      <c r="B56" s="48" t="s">
        <v>69</v>
      </c>
      <c r="C56" s="49"/>
      <c r="D56" s="50"/>
      <c r="E56" s="51"/>
      <c r="F56" s="52"/>
      <c r="G56" s="53">
        <f>G54+G45+G26+G20</f>
        <v>0</v>
      </c>
      <c r="H56" s="15"/>
      <c r="I56" s="14"/>
    </row>
    <row r="57" spans="1:9">
      <c r="A57" s="74"/>
      <c r="B57" s="48" t="s">
        <v>70</v>
      </c>
      <c r="C57" s="49"/>
      <c r="D57" s="50"/>
      <c r="E57" s="51"/>
      <c r="F57" s="52"/>
      <c r="G57" s="53">
        <f>G56*0.16</f>
        <v>0</v>
      </c>
      <c r="H57" s="34"/>
      <c r="I57" s="33"/>
    </row>
    <row r="58" spans="1:9">
      <c r="A58" s="74"/>
      <c r="B58" s="48" t="s">
        <v>71</v>
      </c>
      <c r="C58" s="49"/>
      <c r="D58" s="50"/>
      <c r="E58" s="51"/>
      <c r="F58" s="52"/>
      <c r="G58" s="53">
        <f>G56+G57</f>
        <v>0</v>
      </c>
    </row>
    <row r="59" spans="1:9" ht="13.5" thickBot="1">
      <c r="A59" s="5"/>
      <c r="B59" s="6"/>
      <c r="C59" s="7"/>
      <c r="D59" s="8"/>
      <c r="E59" s="9"/>
      <c r="F59" s="10"/>
      <c r="G59" s="11"/>
    </row>
    <row r="60" spans="1:9" ht="13.5" thickTop="1"/>
    <row r="62" spans="1:9" ht="54" customHeight="1">
      <c r="A62" s="100" t="s">
        <v>123</v>
      </c>
      <c r="B62" s="100"/>
      <c r="C62" s="100"/>
      <c r="D62" s="100"/>
      <c r="E62" s="100"/>
      <c r="F62" s="100"/>
      <c r="G62" s="100"/>
    </row>
    <row r="63" spans="1:9">
      <c r="A63" s="87"/>
      <c r="B63" s="87"/>
      <c r="C63" s="87"/>
      <c r="D63" s="87"/>
      <c r="E63" s="87"/>
      <c r="F63" s="87"/>
      <c r="G63" s="87"/>
    </row>
    <row r="64" spans="1:9">
      <c r="A64" s="86" t="s">
        <v>122</v>
      </c>
    </row>
  </sheetData>
  <customSheetViews>
    <customSheetView guid="{6F2092A3-D47A-40E4-8641-0AAC934D5DE2}" showPageBreaks="1" fitToPage="1" printArea="1" view="pageLayout">
      <selection activeCell="A2" sqref="A2:G2"/>
      <pageMargins left="0.70866141732283472" right="0.70866141732283472" top="1.8503937007874016" bottom="0.74803149606299213" header="0.59055118110236227" footer="0.31496062992125984"/>
      <pageSetup paperSize="9" scale="77" fitToHeight="0" orientation="portrait" r:id="rId1"/>
      <headerFooter>
        <oddHeader>&amp;L        &amp;G&amp;C&amp;"Arial,Negrita"&amp;18
 UNIVERSIDAD DEL MAR 
&amp;11PUERTO ESCONDIDO    -    PUERTO ÁNGEL    -    HUATULCO
&amp;14LPO-920047989-E1-2023
&amp;13"TERMINACIÓN DEL EDIFICIO DE DOS NIVELES PARA AULAS EN LA UNIVERSIDAD DEL MAR CAMPUS PUERTO ÁNGEL."</oddHeader>
        <oddFooter>&amp;R&amp;P de &amp;N</oddFooter>
      </headerFooter>
    </customSheetView>
  </customSheetViews>
  <mergeCells count="5">
    <mergeCell ref="A1:G1"/>
    <mergeCell ref="A2:G2"/>
    <mergeCell ref="A3:G3"/>
    <mergeCell ref="A5:G5"/>
    <mergeCell ref="A62:G62"/>
  </mergeCells>
  <pageMargins left="0.70866141732283472" right="0.70866141732283472" top="1.8503937007874016" bottom="0.74803149606299213" header="0.59055118110236227" footer="0.31496062992125984"/>
  <pageSetup paperSize="9" scale="77" fitToHeight="0" orientation="portrait" r:id="rId2"/>
  <headerFooter>
    <oddHeader>&amp;L        &amp;G&amp;C&amp;"Arial,Negrita"&amp;18
 UNIVERSIDAD DEL MAR 
&amp;11PUERTO ESCONDIDO    -    PUERTO ÁNGEL    -    HUATULCO
&amp;14LPO-920047989-E1-2023
&amp;13"TERMINACIÓN DEL EDIFICIO DE DOS NIVELES PARA AULAS EN LA UNIVERSIDAD DEL MAR CAMPUS PUERTO ÁNGEL."</oddHeader>
    <oddFooter>&amp;R&amp;P de &amp;N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PARTIDAS (Sin$)</vt:lpstr>
      <vt:lpstr>CATALOGO (Sin$)</vt:lpstr>
      <vt:lpstr>'CATALOGO (Sin$)'!Área_de_impresión</vt:lpstr>
      <vt:lpstr>'PARTIDAS (Sin$)'!Área_de_impresión</vt:lpstr>
      <vt:lpstr>'CATALOGO (Sin$)'!Títulos_a_imprimir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</dc:creator>
  <cp:lastModifiedBy>Gerardo</cp:lastModifiedBy>
  <cp:lastPrinted>2023-07-13T19:03:52Z</cp:lastPrinted>
  <dcterms:created xsi:type="dcterms:W3CDTF">2010-08-28T15:28:33Z</dcterms:created>
  <dcterms:modified xsi:type="dcterms:W3CDTF">2023-07-14T16:33:53Z</dcterms:modified>
</cp:coreProperties>
</file>