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PARTIDAS" sheetId="1" r:id="rId1"/>
    <sheet name="PRESUPUESTO LICITACION" sheetId="2" r:id="rId2"/>
  </sheets>
  <definedNames>
    <definedName name="_xlnm._FilterDatabase" localSheetId="1" hidden="1">'PRESUPUESTO LICITACION'!$C$2:$C$129</definedName>
    <definedName name="_xlnm.Print_Area" localSheetId="0">'PARTIDAS'!$A$1:$J$30</definedName>
    <definedName name="_xlnm.Print_Area" localSheetId="1">'PRESUPUESTO LICITACION'!$A$1:$H$124</definedName>
    <definedName name="PVIOL" localSheetId="1">#REF!</definedName>
    <definedName name="PVIOL">#REF!</definedName>
    <definedName name="_xlnm.Print_Titles" localSheetId="1">'PRESUPUESTO LICITACION'!$1:$10</definedName>
  </definedNames>
  <calcPr fullCalcOnLoad="1"/>
</workbook>
</file>

<file path=xl/comments2.xml><?xml version="1.0" encoding="utf-8"?>
<comments xmlns="http://schemas.openxmlformats.org/spreadsheetml/2006/main">
  <authors>
    <author>Obras3</author>
  </authors>
  <commentList>
    <comment ref="C84" authorId="0">
      <text>
        <r>
          <rPr>
            <b/>
            <sz val="9"/>
            <rFont val="Tahoma"/>
            <family val="2"/>
          </rPr>
          <t>Obras3:</t>
        </r>
        <r>
          <rPr>
            <sz val="9"/>
            <rFont val="Tahoma"/>
            <family val="2"/>
          </rPr>
          <t xml:space="preserve">
TARJETA Y NECESIDAD</t>
        </r>
      </text>
    </comment>
  </commentList>
</comments>
</file>

<file path=xl/sharedStrings.xml><?xml version="1.0" encoding="utf-8"?>
<sst xmlns="http://schemas.openxmlformats.org/spreadsheetml/2006/main" count="323" uniqueCount="229">
  <si>
    <t>UNIDAD</t>
  </si>
  <si>
    <t>CLAVE</t>
  </si>
  <si>
    <t>M2</t>
  </si>
  <si>
    <t>M3</t>
  </si>
  <si>
    <t>TOTAL</t>
  </si>
  <si>
    <t>SUB TOTAL</t>
  </si>
  <si>
    <t>P. UNITARIO</t>
  </si>
  <si>
    <t>KG</t>
  </si>
  <si>
    <t>ML</t>
  </si>
  <si>
    <t>PZA</t>
  </si>
  <si>
    <t>SAL.</t>
  </si>
  <si>
    <t>LOTE</t>
  </si>
  <si>
    <t>15% IVA</t>
  </si>
  <si>
    <t>PZAS</t>
  </si>
  <si>
    <t>UNIVERSIDAD DEL MAR</t>
  </si>
  <si>
    <t>SAL</t>
  </si>
  <si>
    <t>SALIDA MONOFASICA, PARA DOSIFICADORES DE CLORO, CON TUBO CONDUIT PVC USO PESADO DE 1" Y 1/2", CABLE 6#12,+ 1#14 DESNUDO, INCLUYE: MATERIALES, HERRAMIENTA, MANO DE OBRA, PRUEBAS Y LO NECESARIO PARA SU BUEN FUNCIONAMIENTO.</t>
  </si>
  <si>
    <t>PZAS.</t>
  </si>
  <si>
    <t>CADENA DE DESPLANTE (CD1), CON CONCRETO F'C=250 KG/CM2 DE 14X20 CM. ARMADO C/4 VARILLAS #3 Y ESTRIBOS #2 @ 15 CM., INCL. CIMBRA COMUN Y CRUCES DE VARILLA.</t>
  </si>
  <si>
    <t>ELABORACIÓN DE BARRENOS DE 2" DE DIAMETRO, A 80 CMS. DE PROFUNDIDAD, Y COLOCACION DE VARILLA DE 1" DE DIAMETRO RELLENADO CON MORTERO CEMENTO-ARENA  1:3. VER DETALLE EN PLANO ESTRUCTURAL.</t>
  </si>
  <si>
    <t>PLANCHA DE CONCRETO ARMADO DE 3.25 X 1.27 X 10 CM. DE ESPESOR, F'C=250KG/CM2 Y CON VARILLA DE 3/8" @ 20 CMS. AMBOS SENTIDOS, INCLUYE; CIMBRA MUERTA DE TABICON LIGERO, COMPACTACION, NIVELACION Y MAESTREADO, ACABADO RAYADO.</t>
  </si>
  <si>
    <t>CASTILLO K0 DE CONCRETO F'C=250KG/CM2, DE 15 X 14 CM. ARMADO CON 4 VARILLAS #4 F'y= 4200 KG/CM2, Y ESTRIBOS #2, F'y=2530 KG/CM2, @15 CM., INCL. CIMBRADO, DESCIMBRADO Y CRUCES DE VARILLAS.</t>
  </si>
  <si>
    <t>CASTILLO K1 DE CONCRETO F'C=250KG/CM2, DE 20 X 14 CM. ARMADO CON 4 VARILLAS #4 F'y= 4200 KG/CM2, Y ESTRIBOS #2, F'y=2530 KG/CM2, 6@10, @20 CM., INCL. CIMBRADO, DESCIMBRADO Y CRUCES DE VARILLAS.</t>
  </si>
  <si>
    <t>CADENA DE CERRAMIENTO CC1, DE CONCRETO F'C=250KG/CM2 DE 15X20 CM. ARMADO CON 4 VARILLAS #3 F'y= 4200 KG/CM2 Y ESTRIBOS #2 F'y=2530 KG/CM2, @ 20 CM., INCLUYE; CIMBRA COMUN, DESCIMBRADO Y CRUCES DE VARILLAS.</t>
  </si>
  <si>
    <t>BROCAL PARA RECIBIR TAPA METALICA, A BASE DE TABICON LIGERO DE 10X14X28, MORTERO  CEMENTO-ARENA 1:4, APLANADO AMBAS CARAS, TAPA METALICA CON MARCO Y CONTRAMARCO DE  ANGULO DE 1 1/4"X3/16", Y ANGULO DE 1"X3/16", LAMINA GALV. CAL. 18, PINTURA ANTICORROSIVA.</t>
  </si>
  <si>
    <t>MESAS DE TRABAJO, DE CONCRETO F´C=250 KG/CM2, HECHO EN OBRA, DE 10 CMS. DE ESPESOR, ARMADO CON VAR. DE 3/8" @ 20 CMS. AMBOS SENTIDOS, ACABADO PULIDO, APOYADAS EN MURETES DE TABIQUE, INCLUYE ANCLAJE A MUROS DE CARGA EXISTENTES, HABILITADO, ARMADO, GANCHOS, CIMBRADO, DESCIMBRADO, COLADO, HERRAMIENTA, MATERIAL Y MANO DE OBRA.</t>
  </si>
  <si>
    <t>BASE DE CONCRETO ARMADO DE 70 X 70 CM. Y 25 CM. DE ESPESOR PROMEDIO, (PARA RECIBIR SOPORTE METALICO DE MONTEN DE 4" PARA TUBERIA DE PVC) ARMADO CON VAR. DE 3/8" @ 15 CM. AMBOS SENTIDOS,  INC. EXCAVACION, CIMBRA, MATERIAL, MANO DE OBRA Y TODO LO NECESARIO PARA SU CORRECTA EJECUCION.</t>
  </si>
  <si>
    <t>REGISTRO SANITARIO CON SISTEMA DE REJILLAS DE 1.15X2.36X1.17 M. DE ALTURA, DE TABICON LIGERO, JUNTEADO CON MORTERO CEMENTO-ARENA 1:4, APLANADO AMBAS CARAS CON MORTERO CEMENTO-ARENA 1:4, ACABADO PULIDO EN EL INTERIOR,  IMPERMEHABILIZADO CON GUARDQUIM RP-5 TIPO B, A 3 MANOS, PINTURA VINILICA VINIMEX EN EL EXTERIOR, INCLUYE: SELLADOR, PLASTE NECESARIO, COLOR INDICADO EN OBRA. REJILLA DE SOLERA DE 1" CON SEPARACION DE 1 1/2", TAPA EXPLORABLE CON MARCO Y CONTRAMARCO METALICO CON ANGULO DE 1", LAMINA NEGRA CAL. 26, TERMINADA CON UNA BASE DE PRIMER Y PINTURA ESMALTE.</t>
  </si>
  <si>
    <t>REGISTRO ESPECIAL DE 0.80X0.80X1.50 MT. DE ALTURA DE TABICON LIGERO, JUNTEADO CON MORTERO CEMENTO-ARENA 1:4, APLANADO AMBAS CARAS CON MORTERO CEMENTO-ARENA 1:4, ACABADO PULIDO EN EL INTERIOR,  IMPERMEHABILIZADO CON GUARDQUIM RP-5 TIPO B, A 3 MANOS, PINTURA VINILICA VINIMEX EN EL EXTERIOR, INCLUYE: SELLADOR, PLASTE NECESARIO, COLOR INDICADO EN OBRA. TAPA METALICA EXPLORABLE CON MARCO Y CONTRAMARCO DE ANGULO DE 1", LAMINA NEGRA CAL. 26, TERMINADA CON UNA BASE DE PRIMER Y PINTURA ESMALTE.</t>
  </si>
  <si>
    <t>REGISTRO ELECTRICO DE 60X60X80 CM. INTERIOR, CON TABIQUE ROJO, APLANADO INT. Y EXT. CON MORTERO, CEM-ARENA 1:5, TAPA DE CONCRETO DE 5 CM. DE ESPESOR, TIPO BANCA Y FONDO DE GRAVA.</t>
  </si>
  <si>
    <t>SUM. Y APLICACIÓN DE IMPERMEABILIZANTE EN PISOS Y MUROS INTERIORES CON IMPERM. GUARDQUIM RP-5 TIPO B DE IMPERQUIMIA, SELLADO CON ADHEPOX LIQUIDO Y/O PASTA SEGÚN SE REQUIERA, PREVIA LIMPIEZA DE MUROS CON AGUA Y ACIDO MURIATICO, ACABADO A 3 MANOS, INCLUYE; MATERIAL, MANO DE OBRA, HERRAMIENTA, Y LO NECESARIO PARA SU CORRECTA EJECUCION.</t>
  </si>
  <si>
    <t xml:space="preserve">SUMINISTRO Y COLOCACION DE PUERTA METALICA CORREDIZA DE 3.20 x 2.10 M, CUBIERTA DE MALLA EN LA PARTE SUPERIOR, DE 3.20 X 0.75 M DE ALT.  AMACIZADA CON MORTERO CEM-ARENA 1:3,  MARCO DE ANGULO DE 1 1/4" X 3/16", TABLERO DE LAMINA CAL. 20, RIEL SUPERIOR,  INCLUYE; CERRADURA, PICAPORTE. TERMINADA CON PINTURA ANTICORROSIVA DE ESMALTE, PREVIA APLICACION DE PRIMER. </t>
  </si>
  <si>
    <t>CAPITULO 5.1 ELECTRICA</t>
  </si>
  <si>
    <t>CAPITULO 5.3 INSTALACIONES ESPECIALES</t>
  </si>
  <si>
    <t>SUMINISTRO E INSTALACION DE TUBERIA GALVANIZADA DE 1 1/2" PARA EL RAMAL EXTERIOR DEL SISTEMA DE INYECCION DE AIRE, INCLUYE; CODOS, COPLES, ADAPTADORES, TEES, MATERIALES MENORES, HERRAMIENTA, MANO DE OBRA Y TODO LO NECESARIO PARA SU BUEN FUNCIONAMIENTO.</t>
  </si>
  <si>
    <t>SUMINISTRO E INSTALACION DE TUBERIA DE PVC HIDRAULICA DE 1 1/2" PARA EL RAMAL INTERIOR DEL SISTEMA DE INYECCION DE AIRE, INCLUYE; CODOS, COPLES, ADAPTADORES CAMPANA Y ESPIGA, TEES, MATERIALES MENORES, HERRAMIENTA, MANO DE OBRA Y TODO LO NECESARIO PARA SU BUEN FUNCIONAMIENTO.</t>
  </si>
  <si>
    <t>SUMINISTRO Y COLOCACION DE VALVULA DE ESFERA DE BRONCE DE 1 1/2" PARA EL SISTEMA DE INYECCION DE AIRE, INCLUYE; MATERIALES MENORES, HERRAMIENTA, MANO DE OBRA Y TODO LO NECESARIO PARA SU BUEN FUNCIONAMIENTO.</t>
  </si>
  <si>
    <t>SUMINISTRO Y COLOCACION DE DUCTO CUADRADO DE 6X6 CMS. X 1.5 ML, INCLUYE; TUBO COND. GALV. DE 3/4", CONDULETS, MANO DE OBRA, HTA, MATERIALES, Y TODO LO NECESARIO PARA SU BUEN FUNCIONAMIENTO.</t>
  </si>
  <si>
    <t>SUMINISTRO Y COLOCACION DE DUCTO CUADRADO DE 10X10 CMS. X 3.80 ML, INCLUYE; MANO DE OBRA, HTA, MATERIALES, Y TODO LO NECESARIO PARA SU BUEN FUNCIONAMIENTO.</t>
  </si>
  <si>
    <t>SUMINISTRO E INSTALACION DE ELECTROBOMBA SUMERGIBLE MCA. TSURUMI, MOD. 50PU-2.25S DE 0.34 H.P, MONOFASICA/230 V/60 HZ., DE 2" DE DESCARGA,  PARA LA RECIRCULACION DE EFLUENTES O LODOS, CON TUBERIA DE PVC HCO. DE 2", VALVULAS, CODOS, COPLES, TEES, YEES, ADAPTADOR ESPIGA, ADAPTADOR CAMPANA, INCLUYE: IMPERMEABILIZACION DE TUBERIA CON UNA CAPA DE MEMBRANA QUIMIFLEX, APLICACION DE FLEXOR SR, ACABADO CON FLEXODECOR BLANCO, MANGUERA ANILLADA DE 2", HERRAMIENTA, MANO DE OBRA, MATERIALES, Y TODO LO NECESARIO PARA SU BUEN FUNCIONAMIENTO.</t>
  </si>
  <si>
    <t>SUMINISTRO E INSTALACION DE ELECTROBOMBA SUMERGIBLE MCA. TSURUMI, MOD. 50PU-2.4 DE 0.54 H.P, 3 FASES/230 V/60 HZ., DE 2" DE DESCARGA, CON FLOTADORES PARA LA RECIRCULACION DE EFLUENTES O LODOS CON TUBERIA DE PVC HCO. DE 2", VALVULAS, CODOS, COPLES, TEES, YEES, ADAPTADOR ESPIGA, ADAPTADOR CAMPANA,  INCLUYE: IMPERMEABILIZACION DE TUBERIA CON UNA CAPA DE MEMBRANA QUIMIFLEX, APLICACION DE FLEXOR SR, ACABADO CON FLEXODECOR BLANCO, MANGUERA ANILLADA DE 2", HERRAMIENTA, MANO DE OBRA, MATERIALES, Y TODO LO NECESARIO PARA SU BUEN FUNCIONAMIENTO.</t>
  </si>
  <si>
    <t>SUMINISTRO E INSTALACION DE ELECTROBOMBA SUMERGIBLE MCA. TSURUMI, MOD. 50PUA-2.4 DE 0.54 H.P, 3 FASES/230 V/60 HZ., DE 2" DE DESCARGA, SIN FLOTADORES PARA LA RECIRCULACION DE EFLUENTES O LODOS CON TUBERIA DE PVC HCO. DE 2", VALVULAS, CODOS, COPLES, TEES, YEES, ADAPTADOR ESPIGA, ADAPTADOR CAMPANA, INCLUYE: IMPERMEABILIZACION DE TUBERIA CON UNA CAPA DE MEMBRANA QUIMIFLEX, APLICACION DE FLEXOR SR, ACABADO CON FLEXODECOR BLANCO, MANGUERA ANILLADA DE 2", HERRAMIENTA, MANO DE OBRA, MATERIALES, Y TODO LO NECESARIO PARA SU BUEN FUNCIONAMIENTO.</t>
  </si>
  <si>
    <t>SUMINISTRO E INSTALACION DE BOMBA DOSIFICADORA DE CLORO IWAKI A PRUEBA DE EXTERIORES, EN PVDF CON DIAFRAGMA DE TEFLON, CONEXIONES DE 1/2", MONOFASICA,  INCLUYE; ARRANCADOR MANUAL MONOFASICO, MANO DE OBRA, MATERIALES, HERRAMIENTA Y TODO LO NECESARIO PARA SU BUEN FUNCIONAMIENTO.</t>
  </si>
  <si>
    <t>SUMINISTRO Y COLOCACION DE CABEZAL MOD. MASTERFLEX. COLE PARMER, INCLUYE; MANO DE OBRA, MATERIALES, HERRAMIENTA Y TODO LO NECESARIO PARA SU BUEN FUNCIONAMIENTO.</t>
  </si>
  <si>
    <t>SUMINISTRO Y COLOCACION DE DRIVE L/S DE VELOCIDAD VARIABLE, INCLUYE; MANO DE OBRA, MATERIALES, HERRAMIENTA Y TODO LO NECESARIO PARA SU BUEN FUNCIONAMIENTO.</t>
  </si>
  <si>
    <t>SUMINISTRO Y COLOCACION DE DRIVE MODULAR DE 6 A 600 RPM, INCLUYE; MANO DE OBRA, MATERIALES, HERRAMIENTA Y TODO LO NECESARIO PARA SU BUEN FUNCIONAMIENTO.</t>
  </si>
  <si>
    <t>SUMINISTRO Y COLOCACION DE CABEZAL TIPO EASY LOAD II TIPO L/S INCLUYE; MANO DE OBRA, MATERIALES, HERRAMIENTA Y TODO LO NECESARIO PARA SU BUEN FUNCIONAMIENTO.</t>
  </si>
  <si>
    <t>SUMINISTRO Y COLOCACION DE TUBERIA MASTERFLEX, DE C-FLEX #13, C-FLEX L/S #14, C-FLEX L/S #16, C-FLEX L/S #17, PAQ. CON 25 FT, C-FLEX DEL #18 L/S, DE PRESICION C.FLEX L/S, DE SILICON, INCLUYE; MANO DE OBRA, MATERIALES, HERRAMIENTA Y TODO LO NECESARIO PARA SU BUEN FUNCIONAMIENTO.</t>
  </si>
  <si>
    <t>SUMINISTRO Y COLOCACION DE MANGUERA MASTERFLEX COLE PARMER #14, 25 FT CAT. REF.,  16, 25 FT CAT. REF., 17, 25 FT CAT. REF., 18, 25 FT CAT. REF., 26, 50 FT CAT. REF., 73, 50 FT CAT. REF. INCLUYE; MANO DE OBRA, MATERIALES, HERRAMIENTA Y TODO LO NECESARIO PARA SU BUEN FUNCIONAMIENTO.</t>
  </si>
  <si>
    <t>REGISTRO DE 85 X 65 X 1.15CMS DE TABIQUE BLANCO APLANADO INTERIOR CON MORTERO CEMENTO- ARENA PROP 1:6 Y TAPA EXPLORABLE DE CONCRETO, HECHO EN OBRA.</t>
  </si>
  <si>
    <t>REGISTRO DE 84 X 54 X 95 CMS DE TABIQUE BLANCO APLANADO INTERIOR CON MORTERO CEMENTO- ARENA PROP 1:6 Y TAPA EXPLORABLE DE CONCRETO, HECHO EN OBRA.</t>
  </si>
  <si>
    <t>REGISTRO DE 60 X 73 X 1.04 CMS DE TABIQUE BLANCO APLANADO INTERIOR CON MORTERO CEMENTO- ARENA PROP 1:6 Y TAPA EXPLORABLE DE CONCRETO, HECHO EN OBRA.</t>
  </si>
  <si>
    <t>REGISTRO IRREGULAR DE 1.68 X 98 X 2.03 X 1.03 CMS.  ALT. 1.50 CMS DE TABIQUE BLANCO APLANADO INTERIOR CON MORTERO CEMENTO- ARENA PROP 1:6 Y TAPA EXPLORABLE DE CONCRETO, HECHO EN OBRA, INCLUYE, BARRENOS, PARA ANCLAR VARILLA DE 3/8" A FOSA SEPTICA EXISTENTE.</t>
  </si>
  <si>
    <t>RELLENO Y COMPACTACIÓN DE MATERIAL PRODUC. D/ESC. CON BAILARINA Y AGUA EN CAPAS DE 20 CM DE ESPESOR INCL. ACARREO DENTRO DE LA OBRA.</t>
  </si>
  <si>
    <t>ATRAQUES DE TABICON DE CEMENTO DE 30X30X40 CMS. DE ALT. PROMEDIO, JUNTEADO CON MORTERO, CEMENTO ARENA 1:4, PARA TUBOS DE CONCRETO.</t>
  </si>
  <si>
    <t>TRAMPAS DE GRASA DE 0.45X0.65X0.95 MT. COMPUERTA CENTRAL DE TABIQUE BLANCO, APLANADO INTERIOR CON MORTERO CEMENTO- ARENA PROP 1:6, MEDIA CAÑA DE CONCRETO Y TAPA EXPLORABLE DE CONCRETO CON MARCO Y CONTRAMARCO DE METAL, INCLUYE; EXCAVACION, MATERIALES, MANO DE OBRA, HERRAMIENTA Y TODO LO NECESARIO PARA SU BUEN FUNCIONAMIENTO.</t>
  </si>
  <si>
    <t>UM-CIM-TR-0010</t>
  </si>
  <si>
    <t>TRAZO Y NIVELACION MANUAL PARA ESTABLECER EJES, BANCO DE NIVEL Y REFERENCIAS, INCLUYE MATERIALES, MANO DE OBRA Y HERRAMIENTAS.</t>
  </si>
  <si>
    <t>EXCAVACIÓN A CIELO ABIERTO, POR MEDIOS MANUALES PARA CEPAS (TIPO CAJÓN) EN CIMENTACIÓN DE EDIFICIOS DE 0 A -2.00 M, EN MATERIAL TIPO "B", INCLUYE: AFINE DE TALUD, ACARREO DENTRO Y FUERA DE LA OBRA DEL MATERIAL NO UTILIZADO PRODUCTO DE EXCAVACIÓN A 100 MTS FUERA DE LA OBRA, HERRAMIENTA Y TODO LO NECESARIO PARA SU CORRECTA EJECUCIÓN.</t>
  </si>
  <si>
    <t>UM-CIM-EX-0010</t>
  </si>
  <si>
    <t>UM-CIM-AC-0020</t>
  </si>
  <si>
    <t>MURETE DE ENRASE EN CIMENTACIÓN CON TABICÓN  DE CEMENTO 10X14X28CMS.  ASENTADO CON MORTERO CEMENTO-ARENA 1:3 DE 14 CM. DE ESPESOR, TRABAJO TERMINADO.</t>
  </si>
  <si>
    <t>UM-CIM-EN-0010</t>
  </si>
  <si>
    <t>UM-CIM-CD-0060</t>
  </si>
  <si>
    <t>UM-EST-CI-0040</t>
  </si>
  <si>
    <t>CIMBRA APARENTE EN COLUMNAS Y MUROS CON TRIPLAY DE PINO DE PRIMERA DE 16MM.  INCLUYE:  MATERIALES, ACARREOS, CORTES, DESPERDICIOS, HABILITADO, CIMBRADO, DESCIMBRA, MANO DE OBRA, EQUIPO, HERRAMIENTA Y CHAFLANES</t>
  </si>
  <si>
    <t>CIMBRA APARENTE EN LOSAS, ACABADO APARENTE CON TRIPLAY PRIMERA DE PINO DE 16MM. SUPERFICIE LIMPIA, LIBRE DE SOBRANTES Y RESANES DE HUECOS INCLUYE: MATERIALES, ACARREOS, CORTES, DESPERDICIOS, HABILITADO, CIMBRADO, DESCIMBRADO, MANO DE OBRA, EQUIPO, HERRAMIENTA, CHAFLANES, GOTERO Y FRENTES</t>
  </si>
  <si>
    <t>UM-EST-CI-0015</t>
  </si>
  <si>
    <t>ACERO DE REFUERZO EN ESTRUCTURAS CON VARILLA DEL #3 F'Y=4200KG/CM2 INCLUYE: SUMINISTRO, HABILITADO, ARMADO, TRASLAPES, GANCHOS, ESCUADRAS, (VER DETALLES ADICIONALES DE REFUERZO EN PLANOS ESTRUCTURALES), SILLETAS</t>
  </si>
  <si>
    <t>UM-EST-AC-0020</t>
  </si>
  <si>
    <t>ACERO DE REFUERZO EN ESTRUCTURAS CON VARILLA DEL #4 F'Y=4200KG/CM2 INCLUYE: SUMINISTRO, HABILITADO, ARMADO, TRASLAPES, GANCHOS, ESCUADRAS, (VER DETALLES ADICIONALES DE REFUERZO EN PLANOS ESTRUCTURALES), SILLETAS, DESPERDICIOS</t>
  </si>
  <si>
    <t>UM-EST-AC-0030</t>
  </si>
  <si>
    <t>CONCRETO PREMEZCLADO F´C=250KG/CM2 EN ESTRUCTURAS Y LOSAS, COLADO MONOLITICAMENTE CON T.M.A. 3/4" INCLUYE: COLOCADO, VIBRADO, CURADO DURANTE 7 DÍAS MINIMO (3 VECES AL DIA)</t>
  </si>
  <si>
    <t>UM-EST-CP-0040</t>
  </si>
  <si>
    <t>CONCRETO HECHO EN OBRA CON UN F´C=250KG/CM2, EN ESTRUCTURA, T.M.A. 3/4" INCLUYE: ACARREOS, COLOCACIÓN, VIBRADO, CURADO DURANTE 7 DÍAS MÍNIMO, Y PRUEBAS DE LABORATORIO.. EN LOSAS INCL. AFINE Y ACABADO P/RECIBIR IMPERMEABILIZANTE.</t>
  </si>
  <si>
    <t>UM-EST-CH-0040</t>
  </si>
  <si>
    <t>UM-AA-K0-0010</t>
  </si>
  <si>
    <t>UM-AA-CD-0045</t>
  </si>
  <si>
    <t>PINTURA VINILICA MARCA COMEX VINIMEX ACABADO SATINADO Y LAVABLE EN MUROS, COLUMNAS, TRABES Y PLAFÓN EN COLOR BLANCO OSTIÓN Y BLANCO AMANECER EN INTERIORES Y COLOR SIMILAR A EDIFICIOS EXISTENTES, APLICADO SOBRE UNA CAPA DE SELLADOR EN INTERIORES Y EXTERIORES, TRABAJO TERMINADO A DOS MANOS, INCLUYE: PREPRARACIÓN DE LA SUPERFICIE, REBABEAR Y PLASTE NECESARIO.</t>
  </si>
  <si>
    <t>UM-AA-PI-0010</t>
  </si>
  <si>
    <t>UM-AA-K2-0010</t>
  </si>
  <si>
    <t>SALIDA ELÉCTRICA PARA LUMINARIA, APAGADOR SENCILLO O DE ESCALERA, VENTILADOR Y CONTACTOS  CON CAJA DE REGISTRO Y CHALUPAS DE PVC DE 13 Y 19 MM., TUBO Y CONECTOR CONDUIT DE PVC. TIPO PESADO DE 13, 19 Y 25 MM., INCLUYE: RANURAS, RESANES EN MUROS, GUIAS DE ACERO GALVANIZADO C.14 Y TODO LO NECESARIO PARA SU CORRECTA EJECUCION (VER PLANO ELÉCTRICO)..</t>
  </si>
  <si>
    <t>UM-IEL-LC-0010A</t>
  </si>
  <si>
    <t>UM-CIM-PL-0010</t>
  </si>
  <si>
    <t>CONSTRUCCIÓN DE PLANTILLA DE 5 CM DE ESPESOR DE CONCRETO SIMPLE HECHO EN OBRA DE F'C=100 KG/CM2, INCLUYE: PREPARACIÓN DE LA SUPERFICIE, NIVELACIÓN, MAESTREADO Y COLADO, MANO DE OBRA, EQUIPO Y HERRAMIENTA.</t>
  </si>
  <si>
    <t>UM-AA-MEC-0005</t>
  </si>
  <si>
    <t>CAPITULO 5.2 HIDRO-SANITARIA</t>
  </si>
  <si>
    <t>UM-PRE-BR-1011</t>
  </si>
  <si>
    <t>UM-AA-AP-0010</t>
  </si>
  <si>
    <t>APLANADO ACABADO FINO CON ESPONJA, CON MORTERO: CEMENTO ARENA PROP. 1:4 A PLOMO Y REGLA DE 2 A 2.5CMS.  DE ESPESOR. INCLUYE: MATERIAL, MANO DE OBRA, REMATES, BOQUILLAS Y RECORTES DE APLANADO PARA ZOCLO.</t>
  </si>
  <si>
    <t>UM-AA-PC-0010</t>
  </si>
  <si>
    <t>UM-AA-BT-10</t>
  </si>
  <si>
    <t>UM-AA-BCA-10</t>
  </si>
  <si>
    <t>UM-AA-RSR-10</t>
  </si>
  <si>
    <t>UM-AA-RES-10</t>
  </si>
  <si>
    <t>UM-AA-REI-10</t>
  </si>
  <si>
    <t>UM-AA-IPM-10</t>
  </si>
  <si>
    <t>UM-HYC-SP-10</t>
  </si>
  <si>
    <t>UM-HYC-SP-20</t>
  </si>
  <si>
    <t>UM-HYC-PM-510</t>
  </si>
  <si>
    <t>UM-HYC-PM-520</t>
  </si>
  <si>
    <t>UM-HYC-VM-410</t>
  </si>
  <si>
    <t>UM-IEL-CRG-0010</t>
  </si>
  <si>
    <t>UM-IEL-SBI-020</t>
  </si>
  <si>
    <t>UM-IEL-CCB-10</t>
  </si>
  <si>
    <t>UM-IEL-CCA-10</t>
  </si>
  <si>
    <t>UM-IEL-TP-60</t>
  </si>
  <si>
    <t>UM-IEL-CCS-70</t>
  </si>
  <si>
    <t>UM-IEL-CUM-10</t>
  </si>
  <si>
    <t>UM-IEL-ATM-10</t>
  </si>
  <si>
    <t>UM-IEL-ATM-20</t>
  </si>
  <si>
    <t>UM-HYS-TCP-0010</t>
  </si>
  <si>
    <t>UM-HYS-TPH-10</t>
  </si>
  <si>
    <t>UM-HYS-TPH-20</t>
  </si>
  <si>
    <t>UM-IE-TG-10</t>
  </si>
  <si>
    <t>UM-IE-TPH-10</t>
  </si>
  <si>
    <t>UM-IE-VES-10</t>
  </si>
  <si>
    <t>UM-IE-DIF-10</t>
  </si>
  <si>
    <t>UM-IE-DIF-20</t>
  </si>
  <si>
    <t>UM-IE-SOP-10</t>
  </si>
  <si>
    <t>UM-IE-SOP-20</t>
  </si>
  <si>
    <t>UM-IE-SOP-30</t>
  </si>
  <si>
    <t>UM-IE-DUC-10</t>
  </si>
  <si>
    <t>UM-IE-DUC-20</t>
  </si>
  <si>
    <t>UM-IE-EB-10</t>
  </si>
  <si>
    <t>UM-IE-EB-20</t>
  </si>
  <si>
    <t>UM-IE-EB-30</t>
  </si>
  <si>
    <t>UM-IE-BD-10</t>
  </si>
  <si>
    <t>UM-IE-CMM-10</t>
  </si>
  <si>
    <t>UM-IE-DVV-10</t>
  </si>
  <si>
    <t>UM-IE-DRM-10</t>
  </si>
  <si>
    <t>UM-IE-CTE-10</t>
  </si>
  <si>
    <t>UM-IE-TMF-10</t>
  </si>
  <si>
    <t>UM-IE-MMF</t>
  </si>
  <si>
    <t>UM-LD-RS-20</t>
  </si>
  <si>
    <t>UM-LD-RS-30</t>
  </si>
  <si>
    <t>UM-LD-RS-40</t>
  </si>
  <si>
    <t>UM-LD-RYC-10</t>
  </si>
  <si>
    <t>UM-LD-ATC-10</t>
  </si>
  <si>
    <t>UM-CDP-TGR-10</t>
  </si>
  <si>
    <t>PUERTO ESCONDIDO - PUERTO ÁNGEL - HUATULCO</t>
  </si>
  <si>
    <t>DESCRIPCIÓN:</t>
  </si>
  <si>
    <t>DESCRIPCIÓN</t>
  </si>
  <si>
    <t xml:space="preserve">CANTIDAD </t>
  </si>
  <si>
    <t>PRECIO EN LETRAS</t>
  </si>
  <si>
    <t>IMPORTE</t>
  </si>
  <si>
    <t>PARTIDAS</t>
  </si>
  <si>
    <t>POR PARTIDAS</t>
  </si>
  <si>
    <t xml:space="preserve">SUBTOTAL </t>
  </si>
  <si>
    <t>I.V.A. 16%</t>
  </si>
  <si>
    <t>TOTAL OBRA</t>
  </si>
  <si>
    <t>"CONSTRUCCIÓN DE PLANTA DE TRATAMIENTO DE AGUAS RESIDUALES, CAMPUS PUERTO ESCONDIDO, EN LA UNIVERSIDAD DEL MAR, PUERTO ESCONDIDO SAN PEDRO MIXTEPEC OAXACA" EN LA UNIVERSIDAD DEL MAR</t>
  </si>
  <si>
    <t xml:space="preserve">CONSTRUCCIÓN DE PLANTA DE TRATAMIENTO DE AGUAS RESIDUALES DE 664.00 M2, COMPUESTA POR 1 TANQUE MEZCLADOR, 2 TANQUES BIORREACTORES, 2 TANQUES SEDIMENTADORES, 2 TANQUES DE FILTRACIÓN Y 1 TANQUE DE SECADO DE LODOS, TODOS CON LOSA DE CIMENTACIÓN Y MUROS DE CONCRETO ARMADO, ACABADO INTERIOR CON IMPERMEABILIZANTE EPÓXICO ANTICORROSIVO Y ACABADO EXTERIOR CON PINTURA VINÍLICA; 1 CUARTO DE ANÁLISIS Y MÁQUINAS; EQUIPADO CON BOMBAS, DOSIFICADORAS DE CLORO, COMPRESORES Y DIFUSORES DE AIRE; INSTALACIÓN SANITARIA CON TUBERÍA DE PVC;  INSTALACIÓN ELÉCTRICA; BARRANDALES Y ESCALERAS DE HERRERÍA.
EL TRATAMIENTO COMPRENDE SEIS ETAPAS AEROBIAS PRINCIPALES: ETAPA 1: SEPARACIÓN DE GRASAS Y ACEITES EN UN SISTEMA DE TRAMPAS; ETAPA 2: SEPARACIÓN DE SÓLIDOS DE GRAN TAMAÑO MEDIANTE REJILLAS; ETAPA 3: AL TANQUE MEZCLADOR, LLEGARÁ EL AGUA DE LA ETAPA 1 Y 2, PARA GENERAR UN MEZCLA HOMOGÉNEA DE AGUA RESIDUAL; ETAPA 4: DOS TANQUES BIO-REACTORES ALIMENTADOS CON LAS AGUAS DE LA ETAPA 3. EN ESTA ETAPA LOS LODOS ACTIVADOS AL HACER CONTACTO CON LA MEZCLA HOMOGÉNEA DE AGUA RESIDUAL LLEVAN A CABO LA TRANSFORMACIÓN DEL MATERIAL ORGÁNICO. ETAPA 5: DOS TANQUES SEDIMENTADORES, LOS CUALES SE ENCARGAN DE SEPARAR (MEDIANTE EFECTO DE LA GRAVEDAD) EL AGUA TRATADA DE CONGLOMERADOS DE LODOS BIOLÓGICOS. EN LA PARTE SUPERIOR DE LOS TANQUES QUEDA EL AGUA TRATADA. MISMA QUE REBOSA Y PASA A LA SIGUIENTE ETAPA. ETAPA 6: EL AGUA QUE HA PASADO POR UN PROCESO DE SEDIMENTACIÓN, ES TRANSPORTADA  A UNA ÚLTIMA ETAPA DEL PROCESO, LA CUAL CONSTA DE 2 TANQUES DE FILTRACIÓN, EMPACADOS CON GRAVAS Y ARENAS DE DIFERENTES GRANULOMETRÍAS, LOS CUALES TIENEN COMO FINALIDAD ATRAPAR PARTÍCULAS DE SOLIDOS DE MENOR TAMAÑO  QUE NO HAYAN SIDO SEPARADOS EN LA ETAPA ANTERIOR, ASÍ MISMO, EN EL ÚLTIMO TANQUE DE FILTRACIÓN, SE LLEVA A CABO UNA CLORACIÓN, PARA PODER ELIMINAR LA MAYOR CANTIDAD DE MICROORGANISMOS PRESENTES. EL AGUA TRATADA, SE DEPOSITA  EN EL TANQUE DE ALMACENAMIENTO CON UNA CAPACIDAD DE 5 MIL LITROS.
</t>
  </si>
  <si>
    <t xml:space="preserve">SUMINISTRO Y COLOCACION DE ESCALERA DE CARACOL EN EL TANQUE MEZCLADOR, DE 3.90 M DE ALTURA, DIAMETRO DE 1.40 M,  HECHA CON PERFILES DE ACERO, FORMADO CON UN SOPORTE DE TUBO DE 3 1/2" C-40, ESCALONES DE ANGULO DE 1" X 3/16" Y SOLERA DE 1"X3/16", PASAMANOS DE SOLERA DE 1" X 3/16" CON APOYOS DE TUBULAR DE 1" CAL. 18, APLICACION DE UNA BASE DE PRIMER Y TERMINADA CON ESMALTE. </t>
  </si>
  <si>
    <t>SUMINISTRO Y COLOCACION DE SOPORTE METALICO PARA RECIBIR TUBO DE PVC HCO. DE 4" A 6", CON MONTEN DE 4" EN CAJA Y PTR DE 3"X2" FORMANDO UNA "T"  CON UNA ALTURA DE 0.60 A 2.50 M, TERMINADO CON PINTURA ESMALTE ANTICORROSIVA, PREVIA APLICACIÓN DE PRIMER, ANCLADA EN UNA ZAPATA DE CONCRETO DE 0.70 X 0.70 MT.</t>
  </si>
  <si>
    <t>SUMINISTRO Y COLOCACION DE SOPORTE METALICO PARA RECIBIR TUBO DE PVC HCO. DE 4", EN TANQUES DE CLORACION, CON MONTEN DE 4" EN CAJA EN FORMA DE "T", TRAVESAÑO DE MONTEN DE 1.35 M. Y POSTE DE 2.00 MT. DE ALTURA PROMEDIO, TERMINADO CON PINTURA ESMALTE ANTICORROSIVA, PREVIA APLICACIÓN DE PRIMER, ANCLADA EN UNA ZAPATA DE CONCRETO DE 0.70 X 0.70 MT.</t>
  </si>
  <si>
    <t xml:space="preserve">SUMINISTRO Y COLOCACION DE PUERTA METALICA DE 1.50 X 2.30 M, DE DOS HOJAS, AMACIZADA CON MORTERO CEM-ARENA 1:3,  MARCO DE ANGULO DE 1 1/4" X 3/16", TABLERO DE LAMINA CAL. 20, INCLUYE; CERRADURA, PICAPORTE. TERMINADA CON PINTURA ANTICORROSIVA DE ESMALTE, PREVIA APLICACION DE PRIMER. </t>
  </si>
  <si>
    <t>SUMINISTRO Y COLOCACION DE VENTANA METALICA DE 1.60 X 2.10 M, DE TUBULAR CAL. 18, FORMADA CON UN FIJO Y UNA CORREDIZA, AMACIZADA CON MORTERO CEM-ARENA 1:3,  CON PROTECCION HECHA DE ANGULO DE 1 1/4"X3/16" Y RETICULA DE SOLERA DE 1" X 3/16", CUADROS DE 20X20 CM, INCLUYE; CRISTAL CLARO DE 6 MM., MANIJAS, TERMINADA CON PINTURA ANTICORROSIVA, PREVIA APLICACION DE PRIMER, INCLUYE; HERRAMIENTA, MATERIALES, MANO DE OBRA, HERRAMIENTA, FLETES, GASTOS DE TALLER, Y TODO LO NECESARIO PARA SU CORRECTA EJECUCION.</t>
  </si>
  <si>
    <t>SAL. CONTACTO, CON CAJA DE REGISTRO GALVANIZADA DE 19 MM, CON SOBRETAPA DE 19 MM. INCL. RANURAS, SUM. Y COL. DE TUBO CONDUIT PVC, USO PESADO DE 19 MM. VER PLANO ELECTRICO; CABLE CALIBRE INDICADO, INCL. SUM. Y COL. DE TOMACORRIENTE POLARIZADO ATERRIZABLE SENCILLO, LINEA EVOLUCION, MCA. QUINZIÑO, PLACA DE RESINA COLOR MARFIL DE LA LINEA EVOLUCION, Y TODO LO NECESARIO P/EL BUEN FUNCIONAMIENTO.</t>
  </si>
  <si>
    <t>SALIDA BIFASICA, PARA BOMBAS SUMERGIBLES, CON TUBO CONDUIT GALVANIZADO USO LIGERO DE 3/4", CABLE 3#12,+ 1#14 DESNUDO, INCLUYE: MATERIALES, HERRAMIENTA, MANO DE OBRA, PRUEBAS Y LO NECESARIO PARA SU BUEN FUNCIONAMIENTO.</t>
  </si>
  <si>
    <t>CABLES DE CONTROL, PARA FLOTADORES DE BOMBA SUMERGIBLE, CON TUBO CONDUIT GALV. USO  LIGERO DE 3/4", CABLE 4#14 , INCLUYE: MATERIALES, HERRAMIENTA, MANO DE OBRA, PRUEBAS Y LO NECESARIO PARA SU BUEN FUNCIONAMIENTO.</t>
  </si>
  <si>
    <t>CABLES DE CONTROL, PARA ARRANCADORES TRIFASICOS, 12 # 12 Y 1 # 10, CON TUBO CONDUIT PVC USO PESADO DE 51 MM. Y 75 MM. INCLUYE: MATERIALES, HERRAMIENTA, MANO DE OBRA, PRUEBAS Y LO NECESARIO PARA SU BUEN FUNCIONAMIENTO.</t>
  </si>
  <si>
    <t>SUMINISTRO Y COLOCACION  DE TABLERO PRINCIPAL NQOD430M100CU SQUARE'D, INCLUYE; PASTILLA TERMOMAGNECTICA TRIFASICA DE 100 AMP., 3 DE 15 AMP., 3 DE 20 AMP., 1 INT. MONOFASICO DE 15 AMP., 1 INT. TERM. TRIFASICO DE 40 AMP., TAPA PARA GABINETE TIPO 1 COD. NQC295,  MANO DE OBRA, MATERIALES, HTA. PRUEBAS Y TODO LO NECESARIO PARA SU BUEN FUNCIONAMIENTO.</t>
  </si>
  <si>
    <t>SUMINISTRO, COLOCACION E INSTALACION DE CENTRO DE CARGA SECUNDARIO QO6-12L100F, INCLUYE; INTERRUPTORES TERMOMAGNETICOS, 2 DE 15 AMP. Y 5 DE 20 AMP., TUBO CONDUIT GALV. PARED DELGADA DE 1", CABLE 3# 6 Y 1#8 DESNUDO, MANO DE OBRA, HTA, MATERIALES, Y TODO LO NECESARIO PARA SU BUEN FUNCIONAMIENTO.</t>
  </si>
  <si>
    <t>SUMINISTRO Y COLOCACION DE CAJA DE USO MULTIPLE PARA INTEMPERIE, INCLUYE; VARIADOR DE VELOCIDAD, PANEL DE CONTROL, VENTILADOR ESTEREN, BOTONES INDICADORES DE ENCENDIDO Y PARO, MATERIALES, MANO DE OBRA, HTA. EQUIPO, PRUEBAS Y TODO LO NECESARIO PARA SU BUEN FUNCIONAMIENTO.</t>
  </si>
  <si>
    <t>SUMINISTRO Y COLOCACION DE ARRANCADOR TRIFASICO MANUAL, INCLUYE: BOTONERAS DE ENCENDIDO Y PARO, MANO DE OBRA, MATERIALES, HTA. PRUEBAS Y TODO LO NECESARIO PARA SU BUEN FUNCIONAMIENTO.</t>
  </si>
  <si>
    <t>SUMINISTRO Y COLOCACION DE ARRANCADOR TRIFASICO SEMIAUTOMATICO, INCLUYE: BOTONERAS DE ARRANQUE Y PARO, ELEMENTOS TERMICOS DE ALEACION FUSIBLE, MANO DE OBRA, MATERIALES, HTA. PRUEBAS Y TODO LO NECESARIO PARA SU BUEN FUNCIONAMIENTO.</t>
  </si>
  <si>
    <t>SUMINISTRO Y COLOCACION DE TUBERIA DE PVC HCO. DE 4", INCL.TUBERIA, CONEXIONES, IMPERMEABILIZACION CON UNA CAPA DE MEMBRANA QUIMIFLEX,FLEXOR SR, ACABADO CON FLEXODECOR BLANCO, MATERIALES MENORES, HERRAMIENTA, MANO DE OBRA, PRUEBAS Y TODO LO NECESARIO PARA SU BUEN FUNCIONAMIENTO. LIMPIEZA DEL AREA DE TRABAJO.</t>
  </si>
  <si>
    <t>SUMINISTRO Y COLOCACION DE VALVULA MARIPOSA DE 6" Fo. Fo., INCLUYE; BRIDAS, Y CONTRABRIDAS ROSCADAS, EMPAQUES DE NEOPRENO, TUERCAS, RONDANAS Y ESPARRAGOS GALV. DE 5/8", MATERIALES MENORES, HERRAMIENTA, MANO DE OBRA, PRUEBAS Y TODO LO NECESARIO PARA SU BUEN FUNCIONAMIENTO. LIMPIEZA DEL AREA DE TRABAJO.</t>
  </si>
  <si>
    <r>
      <t>SALIDA HIDRAULICA, I</t>
    </r>
    <r>
      <rPr>
        <sz val="10"/>
        <rFont val="Calibri"/>
        <family val="2"/>
      </rPr>
      <t>NCL.TUBERIA DE COBRE TIPO M, MATERIAL DE SOLDADURA, CONEXIONES, MATERIALES MENORES, HERRAMIENTA, MANO DE OBRA, PRUEBAS Y TODO LO NECESARIO PARA SU BUEN FUNCIONAMIENTO. LIMPIEZA DEL AREA DE TRABAJO.</t>
    </r>
  </si>
  <si>
    <r>
      <t xml:space="preserve">SUMINISTRO Y COLOCACION DE </t>
    </r>
    <r>
      <rPr>
        <sz val="10"/>
        <rFont val="Calibri"/>
        <family val="2"/>
      </rPr>
      <t>TUBERIA DE PVC HCO. DE 6", INCL.TUBERIA, CONEXIONES, IMPERMEABILIZACION CON UNA CAPA DE MEMBRANA QUIMIFLEX, FLEXOR SR, ACABADO CON FLEXODECOR BLANCO, MATERIALES MENORES, HERRAMIENTA, MANO DE OBRA, PRUEBAS Y TODO LO NECESARIO PARA SU BUEN FUNCIONAMIENTO. LIMPIEZA DEL AREA DE TRABAJO.</t>
    </r>
  </si>
  <si>
    <t>CAPITULO 1.- CIMENTACIÓN</t>
  </si>
  <si>
    <t>MURO DE CONCRETO CICLOPEO, A BASE DE CONCRETO HIDRAULICO F'C=200 KG/CM2 Y PIEDRA BOLA DE RIO. INCLUYE: EXCAVACIÓN, PLANTILLA, CIMBRA, MATERIAL, MANO DE OBRA Y TODO LO NECESARIO PARA SU CORRECTA EJECUCIÓN.</t>
  </si>
  <si>
    <t>UM-PRE-MC-0011</t>
  </si>
  <si>
    <t>UM-AA-FI-0040</t>
  </si>
  <si>
    <t>FIRME DE CONCRETO F`C=150KG/CM2 DE 10 CMS. DE ESPESOR, ACABADO ESCOBILLADO, INCLUYE: MATERIALES, ACARREOS, PREPARACION DE LA SUPERFICIE, NIVELACIÓN, CIMBRADO, COLADO, MANO DE OBRA, EQUIPO Y HERRAMIENTA.</t>
  </si>
  <si>
    <t>UM-OE-GU-0010</t>
  </si>
  <si>
    <t>GUARNICIÓN DE CONCRETO F´C=250KG/CM2. SECCIÓN 15X20X30 CM. CIMBRA APARENTE, INCLUYE: TRAZO, NIVELACIÓN, EXCAVACIÓN, RELLENO, COMPACTACIÓN, CIMBRA, COLADO, CURADO, DESCIMBRADO, MANO DE OBRA, HERRAMIENTA Y MATERIALES.</t>
  </si>
  <si>
    <t>UM-AA-IM-0020</t>
  </si>
  <si>
    <t>UM-HYC-ER-0010</t>
  </si>
  <si>
    <t>SUMINISTRO Y COLOCACION DE ESCALERA DE RAMPA DE 0.70 A  0.80 M DE ANCHO, DOS SOPORTES CON ANGULO DE 1 1/4" X 3/16" A LOS EXTREMOS, ESCALONES DE ANGULO DE 1" X 1/8", SOLERA DE 1" X 1/8", PASAMANOS Y APOYOS DE TUBO NEGRO DE 1 1/2" C-30, A 0.90 M DE ALTURA, DOS ENTREPAÑOS DE TUBO NEGRO DE 3/4" C-18, APLICACION DE UNA BASE DE PRIMER Y TERMINADA CON ESMALTE.</t>
  </si>
  <si>
    <t>UM-HYC-EC-0010</t>
  </si>
  <si>
    <t>SALIDA PARA LUMINARIA, CONTACTO, CON CAJA DE REGISTRO Y CHALUPAS DE PVC DE 13 Y 19 MM., TUBO Y CONECTOR CONDUIT DE PVC. TIPO PESADO DE 13, 19 Y 25 MM., INCLUYE: RANURAS, RESANES EN MUROS, GUIAS DE ACERO GALVANIZADO C.14 Y TODO LO NECESARIO PARA SU CORRECTA EJECUCION (VER PLANO ELÉCTRICO).</t>
  </si>
  <si>
    <t>UM-IEL-LC-0010B</t>
  </si>
  <si>
    <t>SUMINISTRO Y COLOCACION DE TUBO DE POLIETILENO DE 2" RD-13.5, INSTALACION POR TERMOFUSION, INCL. STUBEN PARA POLIETILENO BRIDADO, MATERIALES MENORES, HERRAMIENTA, MANO DE OBRA, PRUEBAS Y TODO LO NECESARIO PARA SU BUEN FUNCIONAMIENTO.</t>
  </si>
  <si>
    <t>UM-IHS-TS/PEAD-0010</t>
  </si>
  <si>
    <t>UM-IHS-TH/PVC-0120A</t>
  </si>
  <si>
    <t>UM-IHS-VA-0040</t>
  </si>
  <si>
    <t>UM-IHS-VA-0060</t>
  </si>
  <si>
    <t>SUMINISTRO Y COLOCACION DE VALVULA MARIPOSA DE 4" Fo. Fo., INCLUYE; BRIDAS, Y CONTRABRIDAS ROSCADAS, EMPAQUES DE NEOPRENO, TUERCAS, RONDANAS Y ESPARRAGOS GALV. DE 5/8", MATERIALES MENORES, HERRAMIENTA, MANO DE OBRA, PRUEBAS Y TODO LO NECESARIO PARA SU BUEN FUNCIONAMIENTO. LIMPIEZA DEL AREA DE TRABAJO.</t>
  </si>
  <si>
    <t>UM-IHS-SS-0020</t>
  </si>
  <si>
    <t>SALIDA SANITARIA CON TUBO DE PVC SANT. REFORZADO, INCLUYE: CONEXIONES, TUBERIAS DE PVC DE 2", HERRAJES NECESARIOS Y DEMÁS MATERIALES, HERRAMIENTAS, MANO DE OBRA, PRUEBAS, RANURAS Y RESANES Y TODO LO NECESARIO PARA SU BUEN FUNCIONAMIENTO. LIMPIEZA DEL ÁREA DE TRABAJO.</t>
  </si>
  <si>
    <t xml:space="preserve">EXCAVACION CON MAQUINARÍA PARA CEPAS (TIPO CAJÓN) EN CIMENTACIÓN DE EDIFICIOS, EN MATERIAL TIPO "B" A UNA PROFUNDIDAD DE 0 A 2.0 M. INCLUYE: AFINE DE TALUDES, ACARREO DENTRO Y FUERA DE LA OBRA DEL MATERIAL (ABUNDADO) NO UTILIZADO  PRODUCTO DE LA EXCAVACIÓN, A 650 MTS. FUERA DE LA OBRA. </t>
  </si>
  <si>
    <t>UM-CIM-EX-0020</t>
  </si>
  <si>
    <t>UM-AA-MT-0020</t>
  </si>
  <si>
    <t>MURO DE TABICÓN PESADO DE 10X14X21 CM. DE 14 CM. DE ESPESOR, A DIFERENTES ALTURAS, EN HILADAS A PLOMO Y A NIVEL JUNTEADO CON CEMENTO-MORTERO-ARENA PROPORCIÓN 1/2:1:4 1/2  ACABADO COMÚN. INCLUYE: ANDAMIOS ELEVACIONES A UNA ALTURA DE HASTA 5 M, MANO DE OBRA, HERRAMIENTA Y MATERIALES, EN 1 Y 2 NIVEL.</t>
  </si>
  <si>
    <t>FIRME DE CONCRETO F`C=200KG/CM2 DE 10 CMS. DE ESPESOR CON MALLA ELECTROSOLDADA 6X6/10-10 REFORZADO, ACABADO PULIDO CON LLANA METÁLICA, INCLUYE: MATERIALES, ACARREOS, PREPARACION DE LA SUPERFICIE, NIVELACIÓN, CIMBRADO COLADO, MANO DE OBRA, EQUIPO Y HERRAMIENTA.</t>
  </si>
  <si>
    <t>UM-AA-FI-0030</t>
  </si>
  <si>
    <t>UM-AA-CD-0050</t>
  </si>
  <si>
    <t>CADENA DE CONCRETO MV F´C=250KG/CM2 DE 14X10 CM. ARMADA CON 2 VARILLAS DEL #3 Y ESTRIBOS DEL #2 @ 20 CM., ANCLANDOLA A LOS CASTILLOS (VER DETALLE EN PLANO ESTRUCTURAL) INCLUYE: CIMBRADO, DESCIMBRADO,  CRUCE DE VARILLAS, MANO DE OBRA, HERRAMIENTA Y MATERIALES.</t>
  </si>
  <si>
    <t>UM-IEL-LU/LED-0040</t>
  </si>
  <si>
    <t>SUMINISTRO Y COLOCACIÓN DE LUMINARIA DE SOBREPONER LED 2X28W MOD MONTISI LTL-2282 2XF28T5 4100°K BLANCO FRIO BASE G5 MARCA TECNOLITE CON BALASTRO ELÉCTRONICO PARA TUBOS T5 DE 2X28W,  INCLUYE: CABLEADO AL TABLERO CON CONDUCTOR CALIBRE  No. 12 AWG. TIPO THW. MARCA CONDUMEX, CONEXIONES, APAGADORES, MISCELÁNEOS, MATERIAL DE FIJACIÓN, PRUEBAS Y TODO LO NECESARIO PARA SU BUEN FUNCIONAMIENTO.</t>
  </si>
  <si>
    <t>UM-IHS-TH-0010</t>
  </si>
  <si>
    <t>SUMINISTRO, INSTALACIÓN Y CONEXIÓN DE LÍNEA DE ALIMENTACIÓN HIDRAULICA CON TUBO DE COBRE TIPO "M" DE DE 3/4", INCLUYE: TRAZO, EXCAVACIÓN, TENDIDO DE TUBO, RELLENO COMPACTADO, TUBERIA DE COBRE TIPO "M" MATERIAL DE SOLDADURA, CONEXIONES, MATERIALES MENORES, HERRAMIENTA, MANO DE OBRA, PRUEBA HIDROSTATICA Y TODO LO NECESARIO PARA SU BUEN FUNCIONAMIENTO. LIMPIEZA DEL ÁREA DE TRABAJO.</t>
  </si>
  <si>
    <t>SUMINISTRO E INSTALACION DE ELECTROBOMBA CENTRIFUGA ALTA PRESION PARA OPERAR A 3500 R.P.M, PARA LA RECUPERACION DE AGUAS TRATADAS, INCLUYE; MATERIALES MENORES, HERRAMIENTA, MANO DE OBRA, PRUEBAS Y TODO LO NECESARIO PARA SU BUEN FUNCIONAMIENTO.</t>
  </si>
  <si>
    <t>SUMINISTRO, INSTALACION Y CONEXIÓN DE TUBERIA DE 4" HIDRAULICA, PARA  LA CONDUCCION DE EFLUENTES, CON UN SISTEMA DE BAIPAS CON VALVULAS MARIPOSA DE Fo. Fo. DE 4", INCLUYE: TUBOS, CODOS, COPLES, TEES, ADAPTADORES CAMPANA Y ESPIGA, IMPERMEABILIZACION DE TUBERIA CON UNA CAPA DE MEMBRANA QUIMIFLEX, FLEXOR SR, ACABADO CON FLEXODECOR BLANCO, ACCESORIOS, MANO DE OBRA, MATERIAL, HERRAMIENTA Y TODO LO NECESARIO PARA SU BUEN FUNCIONAMIENTO.</t>
  </si>
  <si>
    <t>SUMINISTRO E INSTALACION DE SOPLADOR DE AIRE MCA. FPZ MODELO SCL-R40MD, CON MOTOR ELECTRICO DE 4.0 HP, INCLUYE; ACCESORIOS PARA SOPLADOR FPZ MODELO SCL-R40MD, TUBO CONDUIT GALV. PARED DELGADA DE 1/2", MANO DE OBRA, HTA, MATERIALES, Y TODO LO NECESARIO PARA SU BUEN FUNCIONAMIENTO.</t>
  </si>
  <si>
    <t>SUMINISTRO E INSTALACION DE SOPLADOR DE AIRE MCA. FPZ MODELO SCL-R30MD, CON MOTOR ELECTRICO DE 3.0 HP, INCLUYE; ACCESORIOS PARA SOPLADOR FPZ MODELO SCL-R30MD, TUBO CONDUIT GALV. PARED DELGADA DE 1/2", MANO DE OBRA, HTA, MATERIALES, Y TODO LO NECESARIO PARA SU BUEN FUNCIONAMIENTO.</t>
  </si>
  <si>
    <t>SUMINISTRO E INSTALACION DE SOPLADOR DE AIRE MCA. FPZ MODELO SCL-R30MD, CON MOTOR ELECTRICO DE 2.0 HP, INCLUYE; ACCESORIOS PARA SOPLADOR FPZ MPDELO SCL-R30MD, TUBO CONDUIT GALV. PARED DELGADA DE 1/2", MANO DE OBRA, HTA, MATERIALES, Y TODO LO NECESARIO PARA SU BUEN FUNCIONAMIENTO.</t>
  </si>
  <si>
    <t>SUMINISTRO Y COLOCACION DE DIFUSORES DE BURBUJA GRUESA MCA. SSI MODELO AFC75 TIPO DISCO DE 3.5" DE DIAMETRO, PARA EL SISTEMA DE INYECCION DE AIRE, CON HIDROTOMAS DE PVC DE 1 1/2", ABRAZADERAS DE BRONCE DE 1 1/2" AHOGADAS EN TACONES DE CONCRETO PARA LA SUJECION DE TUBERIA, INCLUYE; SOPORTE, MATERIALES MENORES, HERRAMIENTA, MANO DE OBRA Y TODO LO NECESARIO PARA SU BUEN FUNCIONAMIENTO.</t>
  </si>
  <si>
    <t>SUMINISTRO Y COLOCACION DE DIFUSORES DE BURBUJA FINA MCA. SSI MODELO AFD 350 TIPO DISCO DE 12" DIAM, CON MEMBRANA INTERCAMBIABLE EN EPMD CALIDAD PREMIUM Y PLATO SOPORTE EN POLIPROPILENO, PARA EL SISTEMA DE INYECCION DE AIRE, CON HIDROTOMAS DE PVC DE 1 1/2", ABRAZADERAS DE BRONCE DE 1 1/2" AHOGADAS EN TACONES DE CONCRETO, PARA LA SUJECION DE TUBERIA, INCLUYE: SOPORTE, MATERIALES MENORES, HERRAMIENTA, MANO DE OBRA Y TODO LO NECESARIO PARA SU BUEN FUNCIONAMIENTO.</t>
  </si>
  <si>
    <t>UM-PRE-DE-0010</t>
  </si>
  <si>
    <t>DESPALME DE TERRENO NATURAL CON MAQUINARIA, ESPESOR PROMEDIO DE 20 CM, INCLUYE: MAQUINARIA, EQUIPO, MANO DE OBRA,  CARGA Y ACARREO DEL MATERIAL NO ÚTIL A 600 MTS. FUERA DE LA OBRA. TODO LO NECESARIO PARA SU CORRECTA EJECUCIÓN.</t>
  </si>
  <si>
    <r>
      <t>ACERO DE REFUERZO EN CIMENTACIÓN CON VARILLA</t>
    </r>
    <r>
      <rPr>
        <sz val="10"/>
        <rFont val="Calibri"/>
        <family val="2"/>
      </rPr>
      <t xml:space="preserve"> DEL #3 F´Y=4200KG/CM2 INCLUYE: SUMINISTRO, HABILITADO, ARMADO, TRASLAPES, GANCHOS, ESCUADRAS (VER DETALLES ADICIONALES DE REFUERZO EN PLANOS ESTRUCTURALES), SILLETAS, DESPERDICIOS.</t>
    </r>
  </si>
  <si>
    <t>SUMINISTRO Y COLOCACIÓN DE IMPERMEABILIZANTE EN AZOTEAS MARCA IMPERLLANTA A 2 MANOS COLOR TERRACOTA, GARANTIA A 5 AÑOS. INCL: PREPARACIÓN DE LA SUPERFICIE, (LIMPIEZA Y SELLADO CON MEZCLA DE IMPERLLANTA Y SELLADOR PROPORCIÓN 2:1), CALAFATEO DE GRIETAS EN CASO DE EXISTIR Y CHAFLANES CON CEMENTO PLÁSTICO (EMULASTIC DE COMEX), RECORTES, ACARREO Y ELEVACION DE LOS MATERIALES A UNA ALTURA DE 1 NIVEL.</t>
  </si>
  <si>
    <t>TOTAL CAPITULO 1.- CIMENTACIÓN</t>
  </si>
  <si>
    <t>CAPITULO 3.- ALBAÑILERIA Y ACABADOS</t>
  </si>
  <si>
    <t>CAPITULO 2.- ESTRUCTURA</t>
  </si>
  <si>
    <t>TOTAL CAPITULO 2.- ESTRUCTURA</t>
  </si>
  <si>
    <t>TOTAL CAPITULO 3.- ALBAÑILERIA Y ACABADOS</t>
  </si>
  <si>
    <t xml:space="preserve">CAPITULO 4.- CARPINTERIA Y HERRERIA </t>
  </si>
  <si>
    <t xml:space="preserve">TOTAL CAPITULO 4.- CARPINTERIA Y HERRERIA </t>
  </si>
  <si>
    <t>CAPITULO 5.- INSTALACIONES</t>
  </si>
  <si>
    <t>TOTAL CAPITULO 5.1 ELECTRICA</t>
  </si>
  <si>
    <t>TOTAL DE CAPITULO 5.2 HIDRO-SANITARIA</t>
  </si>
  <si>
    <t>TOTAL CAPITULO 5.3 INSTALACIONES ESPECIALES</t>
  </si>
  <si>
    <t>TOTAL CAPITULO 5.- INSTALACIONES</t>
  </si>
  <si>
    <t>CAPITULO 6.- LINEA DE DRENAJE</t>
  </si>
  <si>
    <t>TOTAL CAPITULO 6.- LINEA DE DRENAJE</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</si>
</sst>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mmm\-\y\y"/>
    <numFmt numFmtId="170" formatCode="#,##0.000_);[Red]\(#,##0.000\)"/>
    <numFmt numFmtId="171" formatCode="_(* #,##0.00_);_(* \(#,##0.00\);_(* &quot;&quot;??_);_(@_)"/>
    <numFmt numFmtId="172" formatCode="_(* #,##0.000_);_(* \(#,##0.000\);_(* &quot;&quot;??_);_(@_)"/>
    <numFmt numFmtId="173" formatCode="0.000"/>
    <numFmt numFmtId="174" formatCode="0.00_);\(0.00\)"/>
    <numFmt numFmtId="175" formatCode="00000"/>
    <numFmt numFmtId="176" formatCode="#,##0.000"/>
    <numFmt numFmtId="177" formatCode="&quot;$&quot;#,##0.00"/>
    <numFmt numFmtId="178" formatCode="_(* #,##0.0000000_);_(* \(#,##0.0000000\);_(* &quot;-&quot;??_);_(@_)"/>
    <numFmt numFmtId="179" formatCode="_(* #,##0.00000000_);_(* \(#,##0.00000000\);_(* &quot;-&quot;??_);_(@_)"/>
    <numFmt numFmtId="180" formatCode="_(* #,##0.000000000_);_(* \(#,##0.000000000\);_(* &quot;-&quot;??_);_(@_)"/>
    <numFmt numFmtId="181" formatCode="d\-mmm\-yy"/>
    <numFmt numFmtId="182" formatCode="_-[$€-2]* #,##0.00_-;\-[$€-2]* #,##0.00_-;_-[$€-2]* &quot;-&quot;??_-"/>
    <numFmt numFmtId="183" formatCode="_-* #,##0.00000000_-;\-* #,##0.00000000_-;_-* &quot;-&quot;??_-;_-@_-"/>
    <numFmt numFmtId="184" formatCode="_(* #,##0.000_);_(* \(#,##0.000\);_(* &quot;-&quot;??_);_(@_)"/>
    <numFmt numFmtId="185" formatCode="_(* #,##0_);_(* \(#,##0\);_(* &quot;-&quot;??_);_(@_)"/>
    <numFmt numFmtId="186" formatCode="_(* #,##0.0000_);_(* \(#,##0.0000\);_(* &quot;-&quot;??_);_(@_)"/>
    <numFmt numFmtId="187" formatCode="_(* #,##0.0000000000000000000_);_(* \(#,##0.0000000000000000000\);_(* &quot;-&quot;??_);_(@_)"/>
    <numFmt numFmtId="188" formatCode="_-* #,##0.000_-;\-* #,##0.000_-;_-* &quot;-&quot;???_-;_-@_-"/>
    <numFmt numFmtId="189" formatCode="_-* #,##0.0000_-;\-* #,##0.0000_-;_-* &quot;-&quot;????_-;_-@_-"/>
    <numFmt numFmtId="190" formatCode="&quot;Sí&quot;;&quot;Sí&quot;;&quot;No&quot;"/>
    <numFmt numFmtId="191" formatCode="&quot;Verdadero&quot;;&quot;Verdadero&quot;;&quot;Falso&quot;"/>
    <numFmt numFmtId="192" formatCode="&quot;Activado&quot;;&quot;Activado&quot;;&quot;Desactivado&quot;"/>
    <numFmt numFmtId="193" formatCode="_(* #,##0.00000_);_(* \(#,##0.00000\);_(* &quot;-&quot;??_);_(@_)"/>
    <numFmt numFmtId="194" formatCode="_(* #,##0.000000_);_(* \(#,##0.00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_);\(0.00000\)"/>
    <numFmt numFmtId="200" formatCode="0.0000"/>
    <numFmt numFmtId="201" formatCode="0.00000"/>
    <numFmt numFmtId="202" formatCode="_(* #,##0.0_);_(* \(#,##0.0\);_(* &quot;-&quot;??_);_(@_)"/>
    <numFmt numFmtId="203" formatCode="0.000000_);\(0.000000\)"/>
    <numFmt numFmtId="204" formatCode="0.000_);\(0.000\)"/>
    <numFmt numFmtId="205" formatCode="0.0000_);\(0.0000\)"/>
    <numFmt numFmtId="206" formatCode="0.0000000_);\(0.0000000\)"/>
    <numFmt numFmtId="207" formatCode="_(&quot;$&quot;* #,##0.000_);_(&quot;$&quot;* \(#,##0.000\);_(&quot;$&quot;* &quot;-&quot;??_);_(@_)"/>
    <numFmt numFmtId="208" formatCode="_(&quot;$&quot;* #,##0.0000_);_(&quot;$&quot;* \(#,##0.0000\);_(&quot;$&quot;* &quot;-&quot;??_);_(@_)"/>
    <numFmt numFmtId="209" formatCode="_(&quot;$&quot;* #,##0.00000_);_(&quot;$&quot;* \(#,##0.00000\);_(&quot;$&quot;* &quot;-&quot;??_);_(@_)"/>
    <numFmt numFmtId="210" formatCode="0.0000%"/>
    <numFmt numFmtId="211" formatCode="[$€-2]\ #,##0.00_);[Red]\([$€-2]\ #,##0.00\)"/>
    <numFmt numFmtId="212" formatCode="_(\$* #,##0.00_);_(\$* \(#,##0.00\);_(\$* \-??_);_(@_)"/>
    <numFmt numFmtId="213" formatCode="d&quot; de &quot;mmm&quot; de &quot;yy"/>
    <numFmt numFmtId="214" formatCode="\$#,##0.00"/>
    <numFmt numFmtId="215" formatCode="_(* #,##0.00_);_(* \(#,##0.00\);_(* \-??_);_(@_)"/>
    <numFmt numFmtId="216" formatCode="[$-80A]dddd\,\ dd&quot; de &quot;mmmm&quot; de &quot;yyyy"/>
    <numFmt numFmtId="217" formatCode="[$-80A]hh:mm:ss\ AM/PM"/>
    <numFmt numFmtId="218" formatCode="_-[$$-80A]* #,##0.00_-;\-[$$-80A]* #,##0.00_-;_-[$$-80A]* &quot;-&quot;??_-;_-@_-"/>
    <numFmt numFmtId="219" formatCode="&quot;$&quot;#,##0.0000000"/>
  </numFmts>
  <fonts count="62">
    <font>
      <sz val="10"/>
      <name val="Arial"/>
      <family val="0"/>
    </font>
    <font>
      <sz val="8"/>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b/>
      <sz val="11"/>
      <name val="Calibri"/>
      <family val="2"/>
    </font>
    <font>
      <sz val="11"/>
      <name val="Calibri"/>
      <family val="2"/>
    </font>
    <font>
      <sz val="10"/>
      <color indexed="8"/>
      <name val="Calibri"/>
      <family val="2"/>
    </font>
    <font>
      <b/>
      <sz val="10"/>
      <name val="Calibri"/>
      <family val="2"/>
    </font>
    <font>
      <b/>
      <sz val="16"/>
      <color indexed="8"/>
      <name val="Calibri"/>
      <family val="2"/>
    </font>
    <font>
      <b/>
      <sz val="20"/>
      <color indexed="8"/>
      <name val="Calibri"/>
      <family val="2"/>
    </font>
    <font>
      <i/>
      <sz val="12"/>
      <color indexed="8"/>
      <name val="Calibri"/>
      <family val="2"/>
    </font>
    <font>
      <b/>
      <sz val="14"/>
      <color indexed="8"/>
      <name val="Calibri"/>
      <family val="2"/>
    </font>
    <font>
      <b/>
      <sz val="13"/>
      <color indexed="8"/>
      <name val="Calibri"/>
      <family val="2"/>
    </font>
    <font>
      <b/>
      <sz val="10"/>
      <color indexed="8"/>
      <name val="Calibri"/>
      <family val="2"/>
    </font>
    <font>
      <b/>
      <i/>
      <sz val="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i/>
      <sz val="12"/>
      <color theme="1"/>
      <name val="Calibri"/>
      <family val="2"/>
    </font>
    <font>
      <b/>
      <sz val="14"/>
      <color theme="1"/>
      <name val="Calibri"/>
      <family val="2"/>
    </font>
    <font>
      <b/>
      <sz val="10"/>
      <color theme="1"/>
      <name val="Calibri"/>
      <family val="2"/>
    </font>
    <font>
      <b/>
      <sz val="13"/>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right/>
      <top/>
      <bottom style="thin"/>
    </border>
    <border>
      <left/>
      <right/>
      <top style="thin"/>
      <bottom style="thin"/>
    </border>
    <border>
      <left/>
      <right/>
      <top style="thin"/>
      <bottom/>
    </border>
    <border>
      <left style="thin"/>
      <right style="thin"/>
      <top style="hair"/>
      <bottom style="hair"/>
    </border>
    <border>
      <left style="double"/>
      <right style="thin"/>
      <top style="hair"/>
      <bottom style="hair"/>
    </border>
    <border>
      <left style="double"/>
      <right/>
      <top style="double"/>
      <bottom>
        <color indexed="63"/>
      </bottom>
    </border>
    <border>
      <left/>
      <right/>
      <top style="double"/>
      <bottom>
        <color indexed="63"/>
      </bottom>
    </border>
    <border>
      <left/>
      <right style="double"/>
      <top style="double"/>
      <bottom>
        <color indexed="63"/>
      </bottom>
    </border>
    <border>
      <left style="thin"/>
      <right style="double"/>
      <top style="hair"/>
      <bottom style="hair"/>
    </border>
    <border>
      <left style="thin"/>
      <right style="double"/>
      <top style="hair"/>
      <bottom style="double"/>
    </border>
    <border>
      <left/>
      <right/>
      <top style="hair"/>
      <bottom style="hair"/>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style="hair"/>
      <bottom style="double"/>
    </border>
    <border>
      <left style="thin"/>
      <right style="thin"/>
      <top style="hair"/>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8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12" fontId="0" fillId="0" borderId="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05">
    <xf numFmtId="0" fontId="0" fillId="0" borderId="0" xfId="0" applyAlignment="1">
      <alignment/>
    </xf>
    <xf numFmtId="0" fontId="37" fillId="0" borderId="0" xfId="60">
      <alignment/>
      <protection/>
    </xf>
    <xf numFmtId="0" fontId="53" fillId="0" borderId="0" xfId="60" applyFont="1">
      <alignment/>
      <protection/>
    </xf>
    <xf numFmtId="0" fontId="24" fillId="33" borderId="10" xfId="59" applyFont="1" applyFill="1" applyBorder="1" applyAlignment="1">
      <alignment horizontal="center" vertical="center"/>
      <protection/>
    </xf>
    <xf numFmtId="2" fontId="24" fillId="33" borderId="10" xfId="59" applyNumberFormat="1" applyFont="1" applyFill="1" applyBorder="1" applyAlignment="1">
      <alignment horizontal="center" vertical="center"/>
      <protection/>
    </xf>
    <xf numFmtId="0" fontId="37" fillId="0" borderId="0" xfId="61">
      <alignment/>
      <protection/>
    </xf>
    <xf numFmtId="0" fontId="6" fillId="0" borderId="0" xfId="58" applyFont="1">
      <alignment/>
      <protection/>
    </xf>
    <xf numFmtId="0" fontId="25" fillId="0" borderId="0" xfId="58" applyFont="1">
      <alignment/>
      <protection/>
    </xf>
    <xf numFmtId="0" fontId="26" fillId="0" borderId="0" xfId="58" applyFont="1">
      <alignment/>
      <protection/>
    </xf>
    <xf numFmtId="0" fontId="25" fillId="0" borderId="0" xfId="58" applyFont="1" applyAlignment="1">
      <alignment horizontal="center"/>
      <protection/>
    </xf>
    <xf numFmtId="44" fontId="25" fillId="0" borderId="11" xfId="56" applyNumberFormat="1" applyFont="1" applyBorder="1" applyAlignment="1">
      <alignment horizontal="center" vertical="center"/>
    </xf>
    <xf numFmtId="0" fontId="25" fillId="0" borderId="0" xfId="58" applyFont="1" applyAlignment="1">
      <alignment vertical="center"/>
      <protection/>
    </xf>
    <xf numFmtId="44" fontId="25" fillId="0" borderId="12" xfId="56" applyNumberFormat="1" applyFont="1" applyBorder="1" applyAlignment="1">
      <alignment horizontal="center" vertical="center"/>
    </xf>
    <xf numFmtId="0" fontId="25" fillId="0" borderId="0" xfId="58" applyFont="1" applyAlignment="1">
      <alignment horizontal="right" vertical="center"/>
      <protection/>
    </xf>
    <xf numFmtId="167" fontId="25" fillId="0" borderId="0" xfId="56" applyNumberFormat="1" applyFont="1" applyBorder="1" applyAlignment="1">
      <alignment horizontal="center" vertical="center"/>
    </xf>
    <xf numFmtId="167" fontId="25" fillId="0" borderId="13" xfId="56" applyNumberFormat="1" applyFont="1" applyBorder="1" applyAlignment="1">
      <alignment horizontal="center" vertical="center"/>
    </xf>
    <xf numFmtId="218" fontId="37" fillId="0" borderId="0" xfId="60" applyNumberFormat="1">
      <alignment/>
      <protection/>
    </xf>
    <xf numFmtId="0" fontId="6" fillId="0" borderId="14" xfId="60" applyFont="1" applyFill="1" applyBorder="1" applyAlignment="1">
      <alignment horizontal="center" vertical="center"/>
      <protection/>
    </xf>
    <xf numFmtId="218" fontId="6" fillId="0" borderId="14" xfId="60" applyNumberFormat="1" applyFont="1" applyFill="1" applyBorder="1" applyAlignment="1">
      <alignment horizontal="center" vertical="center"/>
      <protection/>
    </xf>
    <xf numFmtId="0" fontId="6" fillId="0" borderId="14" xfId="60" applyFont="1" applyFill="1" applyBorder="1" applyAlignment="1">
      <alignment vertical="center"/>
      <protection/>
    </xf>
    <xf numFmtId="0" fontId="37" fillId="0" borderId="0" xfId="60" applyFill="1" applyBorder="1">
      <alignment/>
      <protection/>
    </xf>
    <xf numFmtId="0" fontId="54" fillId="0" borderId="14" xfId="60" applyFont="1" applyFill="1" applyBorder="1" applyAlignment="1">
      <alignment horizontal="center" vertical="center"/>
      <protection/>
    </xf>
    <xf numFmtId="0" fontId="37" fillId="0" borderId="0" xfId="60" applyFill="1">
      <alignment/>
      <protection/>
    </xf>
    <xf numFmtId="218" fontId="37" fillId="0" borderId="0" xfId="60" applyNumberFormat="1" applyFill="1">
      <alignment/>
      <protection/>
    </xf>
    <xf numFmtId="218" fontId="37" fillId="0" borderId="0" xfId="60" applyNumberFormat="1" applyFill="1" applyBorder="1">
      <alignment/>
      <protection/>
    </xf>
    <xf numFmtId="0" fontId="28" fillId="0" borderId="14" xfId="60" applyFont="1" applyFill="1" applyBorder="1" applyAlignment="1">
      <alignment vertical="center"/>
      <protection/>
    </xf>
    <xf numFmtId="218" fontId="6" fillId="0" borderId="14" xfId="0" applyNumberFormat="1" applyFont="1" applyFill="1" applyBorder="1" applyAlignment="1">
      <alignment horizontal="center" vertical="center"/>
    </xf>
    <xf numFmtId="0" fontId="6" fillId="0" borderId="14" xfId="60" applyNumberFormat="1" applyFont="1" applyFill="1" applyBorder="1" applyAlignment="1">
      <alignment horizontal="justify" vertical="center"/>
      <protection/>
    </xf>
    <xf numFmtId="177" fontId="37" fillId="0" borderId="0" xfId="60" applyNumberFormat="1">
      <alignment/>
      <protection/>
    </xf>
    <xf numFmtId="0" fontId="37" fillId="0" borderId="0" xfId="60" applyAlignment="1">
      <alignment wrapText="1"/>
      <protection/>
    </xf>
    <xf numFmtId="0" fontId="53" fillId="0" borderId="0" xfId="60" applyFont="1" applyAlignment="1">
      <alignment wrapText="1"/>
      <protection/>
    </xf>
    <xf numFmtId="0" fontId="24" fillId="33" borderId="10" xfId="59" applyFont="1" applyFill="1" applyBorder="1" applyAlignment="1">
      <alignment horizontal="center" vertical="center" wrapText="1"/>
      <protection/>
    </xf>
    <xf numFmtId="49" fontId="6" fillId="0" borderId="15" xfId="60" applyNumberFormat="1" applyFont="1" applyFill="1" applyBorder="1" applyAlignment="1">
      <alignment horizontal="center" vertical="center" wrapText="1"/>
      <protection/>
    </xf>
    <xf numFmtId="0" fontId="6" fillId="0" borderId="15" xfId="60" applyFont="1" applyFill="1" applyBorder="1" applyAlignment="1">
      <alignment horizontal="center" vertical="center" wrapText="1"/>
      <protection/>
    </xf>
    <xf numFmtId="0" fontId="54" fillId="0" borderId="15" xfId="60"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218" fontId="53" fillId="0" borderId="0" xfId="60" applyNumberFormat="1" applyFont="1">
      <alignment/>
      <protection/>
    </xf>
    <xf numFmtId="0" fontId="26" fillId="0" borderId="0" xfId="60" applyFont="1" applyAlignment="1">
      <alignment vertical="center"/>
      <protection/>
    </xf>
    <xf numFmtId="177" fontId="37" fillId="0" borderId="0" xfId="60" applyNumberFormat="1" applyAlignment="1">
      <alignment horizontal="right"/>
      <protection/>
    </xf>
    <xf numFmtId="177" fontId="24" fillId="33" borderId="10" xfId="59" applyNumberFormat="1" applyFont="1" applyFill="1" applyBorder="1" applyAlignment="1">
      <alignment horizontal="right" vertical="center"/>
      <protection/>
    </xf>
    <xf numFmtId="0" fontId="24" fillId="0" borderId="16" xfId="59" applyFont="1" applyFill="1" applyBorder="1" applyAlignment="1">
      <alignment horizontal="center" vertical="center" wrapText="1"/>
      <protection/>
    </xf>
    <xf numFmtId="0" fontId="24" fillId="0" borderId="17" xfId="59" applyFont="1" applyFill="1" applyBorder="1" applyAlignment="1">
      <alignment horizontal="center" vertical="center"/>
      <protection/>
    </xf>
    <xf numFmtId="2" fontId="24" fillId="0" borderId="17" xfId="59" applyNumberFormat="1" applyFont="1" applyFill="1" applyBorder="1" applyAlignment="1">
      <alignment horizontal="center" vertical="center"/>
      <protection/>
    </xf>
    <xf numFmtId="177" fontId="24" fillId="0" borderId="18" xfId="59" applyNumberFormat="1" applyFont="1" applyFill="1" applyBorder="1" applyAlignment="1">
      <alignment horizontal="right" vertical="center"/>
      <protection/>
    </xf>
    <xf numFmtId="4" fontId="6" fillId="0" borderId="14" xfId="60" applyNumberFormat="1" applyFont="1" applyFill="1" applyBorder="1" applyAlignment="1">
      <alignment horizontal="center" vertical="center"/>
      <protection/>
    </xf>
    <xf numFmtId="4" fontId="6" fillId="0" borderId="14" xfId="59" applyNumberFormat="1" applyFont="1" applyFill="1" applyBorder="1" applyAlignment="1">
      <alignment horizontal="center" vertical="center"/>
      <protection/>
    </xf>
    <xf numFmtId="2" fontId="6" fillId="0" borderId="14" xfId="60" applyNumberFormat="1" applyFont="1" applyFill="1" applyBorder="1" applyAlignment="1">
      <alignment horizontal="center" vertical="center"/>
      <protection/>
    </xf>
    <xf numFmtId="0" fontId="6" fillId="0" borderId="14" xfId="59" applyFont="1" applyBorder="1">
      <alignment/>
      <protection/>
    </xf>
    <xf numFmtId="2" fontId="54" fillId="0" borderId="14" xfId="60" applyNumberFormat="1" applyFont="1" applyFill="1" applyBorder="1" applyAlignment="1">
      <alignment horizontal="center" vertical="center"/>
      <protection/>
    </xf>
    <xf numFmtId="4" fontId="54" fillId="0" borderId="14" xfId="60" applyNumberFormat="1" applyFont="1" applyFill="1" applyBorder="1" applyAlignment="1">
      <alignment horizontal="center" vertical="center"/>
      <protection/>
    </xf>
    <xf numFmtId="0" fontId="6" fillId="0" borderId="14" xfId="60" applyNumberFormat="1" applyFont="1" applyFill="1" applyBorder="1" applyAlignment="1">
      <alignment horizontal="justify" vertical="center" wrapText="1"/>
      <protection/>
    </xf>
    <xf numFmtId="0" fontId="6" fillId="0" borderId="14" xfId="0" applyNumberFormat="1" applyFont="1" applyFill="1" applyBorder="1" applyAlignment="1">
      <alignment horizontal="justify" vertical="center"/>
    </xf>
    <xf numFmtId="177" fontId="6" fillId="0" borderId="19" xfId="60" applyNumberFormat="1" applyFont="1" applyFill="1" applyBorder="1" applyAlignment="1">
      <alignment horizontal="right" vertical="center"/>
      <protection/>
    </xf>
    <xf numFmtId="177" fontId="28" fillId="34" borderId="19" xfId="60" applyNumberFormat="1" applyFont="1" applyFill="1" applyBorder="1" applyAlignment="1">
      <alignment horizontal="right" vertical="center"/>
      <protection/>
    </xf>
    <xf numFmtId="177" fontId="28" fillId="35" borderId="19" xfId="60" applyNumberFormat="1" applyFont="1" applyFill="1" applyBorder="1" applyAlignment="1">
      <alignment horizontal="right" vertical="center"/>
      <protection/>
    </xf>
    <xf numFmtId="177" fontId="53" fillId="35" borderId="19" xfId="60" applyNumberFormat="1" applyFont="1" applyFill="1" applyBorder="1" applyAlignment="1">
      <alignment horizontal="right"/>
      <protection/>
    </xf>
    <xf numFmtId="177" fontId="25" fillId="35" borderId="19" xfId="60" applyNumberFormat="1" applyFont="1" applyFill="1" applyBorder="1" applyAlignment="1">
      <alignment horizontal="right"/>
      <protection/>
    </xf>
    <xf numFmtId="177" fontId="53" fillId="34" borderId="19" xfId="60" applyNumberFormat="1" applyFont="1" applyFill="1" applyBorder="1" applyAlignment="1">
      <alignment horizontal="right"/>
      <protection/>
    </xf>
    <xf numFmtId="177" fontId="53" fillId="36" borderId="19" xfId="60" applyNumberFormat="1" applyFont="1" applyFill="1" applyBorder="1" applyAlignment="1">
      <alignment horizontal="right"/>
      <protection/>
    </xf>
    <xf numFmtId="177" fontId="53" fillId="36" borderId="20" xfId="60" applyNumberFormat="1" applyFont="1" applyFill="1" applyBorder="1" applyAlignment="1">
      <alignment horizontal="right"/>
      <protection/>
    </xf>
    <xf numFmtId="219" fontId="37" fillId="0" borderId="0" xfId="60" applyNumberFormat="1">
      <alignment/>
      <protection/>
    </xf>
    <xf numFmtId="0" fontId="6" fillId="0" borderId="15" xfId="0" applyFont="1" applyFill="1" applyBorder="1" applyAlignment="1">
      <alignment horizontal="center" vertical="center"/>
    </xf>
    <xf numFmtId="0" fontId="6" fillId="0" borderId="21" xfId="0" applyNumberFormat="1" applyFont="1" applyFill="1" applyBorder="1" applyAlignment="1">
      <alignment horizontal="justify" vertical="center" wrapText="1"/>
    </xf>
    <xf numFmtId="0" fontId="55" fillId="0" borderId="0" xfId="60" applyFont="1" applyAlignment="1">
      <alignment horizontal="center" vertical="center" wrapText="1"/>
      <protection/>
    </xf>
    <xf numFmtId="0" fontId="25" fillId="0" borderId="0" xfId="58" applyFont="1" applyAlignment="1">
      <alignment horizontal="left" vertical="center"/>
      <protection/>
    </xf>
    <xf numFmtId="0" fontId="56" fillId="0" borderId="0" xfId="61" applyFont="1" applyAlignment="1">
      <alignment horizontal="center"/>
      <protection/>
    </xf>
    <xf numFmtId="0" fontId="57" fillId="0" borderId="0" xfId="61" applyFont="1" applyAlignment="1">
      <alignment horizontal="center"/>
      <protection/>
    </xf>
    <xf numFmtId="0" fontId="58" fillId="0" borderId="0" xfId="61" applyFont="1" applyAlignment="1">
      <alignment horizontal="center" vertical="center" wrapText="1"/>
      <protection/>
    </xf>
    <xf numFmtId="0" fontId="24" fillId="0" borderId="0" xfId="58" applyFont="1" applyAlignment="1">
      <alignment horizontal="left" vertical="center" wrapText="1"/>
      <protection/>
    </xf>
    <xf numFmtId="0" fontId="37" fillId="0" borderId="0" xfId="61" applyAlignment="1">
      <alignment horizontal="justify" vertical="center" wrapText="1"/>
      <protection/>
    </xf>
    <xf numFmtId="0" fontId="37" fillId="0" borderId="0" xfId="60" applyAlignment="1">
      <alignment horizontal="center"/>
      <protection/>
    </xf>
    <xf numFmtId="0" fontId="56" fillId="0" borderId="0" xfId="60" applyFont="1" applyAlignment="1">
      <alignment horizontal="center" wrapText="1"/>
      <protection/>
    </xf>
    <xf numFmtId="0" fontId="59" fillId="35" borderId="15" xfId="60" applyFont="1" applyFill="1" applyBorder="1" applyAlignment="1">
      <alignment horizontal="left" vertical="center" wrapText="1"/>
      <protection/>
    </xf>
    <xf numFmtId="0" fontId="59" fillId="35" borderId="14" xfId="60" applyFont="1" applyFill="1" applyBorder="1" applyAlignment="1">
      <alignment horizontal="left" vertical="center" wrapText="1"/>
      <protection/>
    </xf>
    <xf numFmtId="0" fontId="59" fillId="35" borderId="19" xfId="60" applyFont="1" applyFill="1" applyBorder="1" applyAlignment="1">
      <alignment horizontal="left" vertical="center" wrapText="1"/>
      <protection/>
    </xf>
    <xf numFmtId="0" fontId="35" fillId="34" borderId="22" xfId="59" applyFont="1" applyFill="1" applyBorder="1" applyAlignment="1">
      <alignment horizontal="left" vertical="top" wrapText="1"/>
      <protection/>
    </xf>
    <xf numFmtId="0" fontId="35" fillId="34" borderId="23" xfId="59" applyFont="1" applyFill="1" applyBorder="1" applyAlignment="1">
      <alignment horizontal="left" vertical="top" wrapText="1"/>
      <protection/>
    </xf>
    <xf numFmtId="0" fontId="35" fillId="34" borderId="24" xfId="59" applyFont="1" applyFill="1" applyBorder="1" applyAlignment="1">
      <alignment horizontal="left" vertical="top" wrapText="1"/>
      <protection/>
    </xf>
    <xf numFmtId="0" fontId="53" fillId="36" borderId="15" xfId="60" applyFont="1" applyFill="1" applyBorder="1" applyAlignment="1">
      <alignment horizontal="right"/>
      <protection/>
    </xf>
    <xf numFmtId="0" fontId="53" fillId="36" borderId="14" xfId="60" applyFont="1" applyFill="1" applyBorder="1" applyAlignment="1">
      <alignment horizontal="right"/>
      <protection/>
    </xf>
    <xf numFmtId="0" fontId="28" fillId="34" borderId="15" xfId="60" applyFont="1" applyFill="1" applyBorder="1" applyAlignment="1">
      <alignment horizontal="left" vertical="center" wrapText="1"/>
      <protection/>
    </xf>
    <xf numFmtId="0" fontId="28" fillId="34" borderId="14" xfId="60" applyFont="1" applyFill="1" applyBorder="1" applyAlignment="1">
      <alignment horizontal="left" vertical="center" wrapText="1"/>
      <protection/>
    </xf>
    <xf numFmtId="0" fontId="28" fillId="34" borderId="19" xfId="60" applyFont="1" applyFill="1" applyBorder="1" applyAlignment="1">
      <alignment horizontal="left" vertical="center" wrapText="1"/>
      <protection/>
    </xf>
    <xf numFmtId="0" fontId="28" fillId="34" borderId="15" xfId="60" applyFont="1" applyFill="1" applyBorder="1" applyAlignment="1">
      <alignment horizontal="right" vertical="center" wrapText="1"/>
      <protection/>
    </xf>
    <xf numFmtId="0" fontId="28" fillId="34" borderId="14" xfId="60" applyFont="1" applyFill="1" applyBorder="1" applyAlignment="1">
      <alignment horizontal="right" vertical="center" wrapText="1"/>
      <protection/>
    </xf>
    <xf numFmtId="0" fontId="28" fillId="35" borderId="15" xfId="60" applyFont="1" applyFill="1" applyBorder="1" applyAlignment="1">
      <alignment horizontal="right" vertical="center" wrapText="1"/>
      <protection/>
    </xf>
    <xf numFmtId="0" fontId="28" fillId="35" borderId="14" xfId="60" applyFont="1" applyFill="1" applyBorder="1" applyAlignment="1">
      <alignment horizontal="right" vertical="center" wrapText="1"/>
      <protection/>
    </xf>
    <xf numFmtId="0" fontId="53" fillId="36" borderId="25" xfId="60" applyFont="1" applyFill="1" applyBorder="1" applyAlignment="1">
      <alignment horizontal="right"/>
      <protection/>
    </xf>
    <xf numFmtId="0" fontId="53" fillId="36" borderId="26" xfId="60" applyFont="1" applyFill="1" applyBorder="1" applyAlignment="1">
      <alignment horizontal="right"/>
      <protection/>
    </xf>
    <xf numFmtId="0" fontId="60" fillId="0" borderId="0" xfId="60" applyFont="1" applyAlignment="1">
      <alignment horizontal="center" wrapText="1"/>
      <protection/>
    </xf>
    <xf numFmtId="0" fontId="57" fillId="0" borderId="0" xfId="60" applyFont="1" applyAlignment="1">
      <alignment horizontal="center" wrapText="1"/>
      <protection/>
    </xf>
    <xf numFmtId="0" fontId="53" fillId="34" borderId="15" xfId="60" applyFont="1" applyFill="1" applyBorder="1" applyAlignment="1">
      <alignment horizontal="right" wrapText="1"/>
      <protection/>
    </xf>
    <xf numFmtId="0" fontId="53" fillId="34" borderId="14" xfId="60" applyFont="1" applyFill="1" applyBorder="1" applyAlignment="1">
      <alignment horizontal="right" wrapText="1"/>
      <protection/>
    </xf>
    <xf numFmtId="0" fontId="28" fillId="35" borderId="15" xfId="60" applyFont="1" applyFill="1" applyBorder="1" applyAlignment="1">
      <alignment horizontal="left" vertical="center" wrapText="1"/>
      <protection/>
    </xf>
    <xf numFmtId="0" fontId="28" fillId="35" borderId="14" xfId="60" applyFont="1" applyFill="1" applyBorder="1" applyAlignment="1">
      <alignment horizontal="left" vertical="center" wrapText="1"/>
      <protection/>
    </xf>
    <xf numFmtId="0" fontId="28" fillId="35" borderId="19" xfId="60" applyFont="1" applyFill="1" applyBorder="1" applyAlignment="1">
      <alignment horizontal="left" vertical="center" wrapText="1"/>
      <protection/>
    </xf>
    <xf numFmtId="0" fontId="53" fillId="35" borderId="15" xfId="60" applyFont="1" applyFill="1" applyBorder="1" applyAlignment="1">
      <alignment horizontal="right" wrapText="1"/>
      <protection/>
    </xf>
    <xf numFmtId="0" fontId="53" fillId="35" borderId="14" xfId="60" applyFont="1" applyFill="1" applyBorder="1" applyAlignment="1">
      <alignment horizontal="right" wrapText="1"/>
      <protection/>
    </xf>
    <xf numFmtId="0" fontId="53" fillId="35" borderId="15" xfId="60" applyFont="1" applyFill="1" applyBorder="1" applyAlignment="1">
      <alignment horizontal="left" wrapText="1"/>
      <protection/>
    </xf>
    <xf numFmtId="0" fontId="53" fillId="35" borderId="14" xfId="60" applyFont="1" applyFill="1" applyBorder="1" applyAlignment="1">
      <alignment horizontal="left" wrapText="1"/>
      <protection/>
    </xf>
    <xf numFmtId="0" fontId="53" fillId="34" borderId="15" xfId="60" applyFont="1" applyFill="1" applyBorder="1" applyAlignment="1">
      <alignment horizontal="left" wrapText="1"/>
      <protection/>
    </xf>
    <xf numFmtId="0" fontId="53" fillId="34" borderId="14" xfId="60" applyFont="1" applyFill="1" applyBorder="1" applyAlignment="1">
      <alignment horizontal="left" wrapText="1"/>
      <protection/>
    </xf>
    <xf numFmtId="0" fontId="53" fillId="34" borderId="19" xfId="60" applyFont="1" applyFill="1" applyBorder="1" applyAlignment="1">
      <alignment horizontal="left" wrapText="1"/>
      <protection/>
    </xf>
    <xf numFmtId="0" fontId="6" fillId="0" borderId="14" xfId="59" applyFont="1" applyFill="1" applyBorder="1">
      <alignment/>
      <protection/>
    </xf>
    <xf numFmtId="0" fontId="37" fillId="0" borderId="0" xfId="60" applyFont="1" applyAlignment="1">
      <alignment horizontal="left" vertical="top"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3" xfId="56"/>
    <cellStyle name="Neutral" xfId="57"/>
    <cellStyle name="Normal 2 2" xfId="58"/>
    <cellStyle name="Normal 2_CAT._DE_CPTOS._EDIF._DE_9_AUL._DE_2_NIVS."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 /><Relationship Id="rId2" Type="http://schemas.openxmlformats.org/officeDocument/2006/relationships/hyperlink" Target="#"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57150</xdr:rowOff>
    </xdr:from>
    <xdr:to>
      <xdr:col>2</xdr:col>
      <xdr:colOff>76200</xdr:colOff>
      <xdr:row>4</xdr:row>
      <xdr:rowOff>152400</xdr:rowOff>
    </xdr:to>
    <xdr:pic>
      <xdr:nvPicPr>
        <xdr:cNvPr id="1" name="Imagen 2"/>
        <xdr:cNvPicPr preferRelativeResize="1">
          <a:picLocks noChangeAspect="1"/>
        </xdr:cNvPicPr>
      </xdr:nvPicPr>
      <xdr:blipFill>
        <a:blip r:embed="rId1"/>
        <a:stretch>
          <a:fillRect/>
        </a:stretch>
      </xdr:blipFill>
      <xdr:spPr>
        <a:xfrm>
          <a:off x="781050" y="57150"/>
          <a:ext cx="8191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124</xdr:row>
      <xdr:rowOff>0</xdr:rowOff>
    </xdr:from>
    <xdr:ext cx="304800" cy="419100"/>
    <xdr:sp>
      <xdr:nvSpPr>
        <xdr:cNvPr id="1" name="AutoShape 1" descr="QGm">
          <a:hlinkClick r:id="rId1"/>
        </xdr:cNvPr>
        <xdr:cNvSpPr>
          <a:spLocks noChangeAspect="1"/>
        </xdr:cNvSpPr>
      </xdr:nvSpPr>
      <xdr:spPr>
        <a:xfrm>
          <a:off x="4552950" y="111861600"/>
          <a:ext cx="3048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124</xdr:row>
      <xdr:rowOff>0</xdr:rowOff>
    </xdr:from>
    <xdr:ext cx="304800" cy="304800"/>
    <xdr:sp>
      <xdr:nvSpPr>
        <xdr:cNvPr id="2" name="AutoShape 2" descr="QGm">
          <a:hlinkClick r:id="rId2"/>
        </xdr:cNvPr>
        <xdr:cNvSpPr>
          <a:spLocks noChangeAspect="1"/>
        </xdr:cNvSpPr>
      </xdr:nvSpPr>
      <xdr:spPr>
        <a:xfrm>
          <a:off x="4552950" y="1118616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28575</xdr:colOff>
      <xdr:row>0</xdr:row>
      <xdr:rowOff>0</xdr:rowOff>
    </xdr:from>
    <xdr:to>
      <xdr:col>2</xdr:col>
      <xdr:colOff>647700</xdr:colOff>
      <xdr:row>3</xdr:row>
      <xdr:rowOff>66675</xdr:rowOff>
    </xdr:to>
    <xdr:pic>
      <xdr:nvPicPr>
        <xdr:cNvPr id="3" name="Imagen 1"/>
        <xdr:cNvPicPr preferRelativeResize="1">
          <a:picLocks noChangeAspect="1"/>
        </xdr:cNvPicPr>
      </xdr:nvPicPr>
      <xdr:blipFill>
        <a:blip r:embed="rId3"/>
        <a:stretch>
          <a:fillRect/>
        </a:stretch>
      </xdr:blipFill>
      <xdr:spPr>
        <a:xfrm>
          <a:off x="1304925" y="0"/>
          <a:ext cx="6191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PageLayoutView="0" workbookViewId="0" topLeftCell="A10">
      <selection activeCell="J24" sqref="J24"/>
    </sheetView>
  </sheetViews>
  <sheetFormatPr defaultColWidth="11.421875" defaultRowHeight="12.75"/>
  <cols>
    <col min="10" max="10" width="23.28125" style="0" customWidth="1"/>
  </cols>
  <sheetData>
    <row r="1" spans="1:10" ht="15">
      <c r="A1" s="5"/>
      <c r="B1" s="5"/>
      <c r="C1" s="5"/>
      <c r="D1" s="5"/>
      <c r="E1" s="5"/>
      <c r="F1" s="5"/>
      <c r="G1" s="5"/>
      <c r="H1" s="5"/>
      <c r="I1" s="5"/>
      <c r="J1" s="5"/>
    </row>
    <row r="2" spans="1:10" ht="15">
      <c r="A2" s="5"/>
      <c r="B2" s="5"/>
      <c r="C2" s="5"/>
      <c r="D2" s="5"/>
      <c r="E2" s="5"/>
      <c r="F2" s="5"/>
      <c r="G2" s="5"/>
      <c r="H2" s="5"/>
      <c r="I2" s="5"/>
      <c r="J2" s="5"/>
    </row>
    <row r="3" spans="1:10" ht="26.25">
      <c r="A3" s="65" t="s">
        <v>14</v>
      </c>
      <c r="B3" s="65"/>
      <c r="C3" s="65"/>
      <c r="D3" s="65"/>
      <c r="E3" s="65"/>
      <c r="F3" s="65"/>
      <c r="G3" s="65"/>
      <c r="H3" s="65"/>
      <c r="I3" s="65"/>
      <c r="J3" s="65"/>
    </row>
    <row r="4" spans="1:10" ht="15.75">
      <c r="A4" s="66" t="s">
        <v>140</v>
      </c>
      <c r="B4" s="66"/>
      <c r="C4" s="66"/>
      <c r="D4" s="66"/>
      <c r="E4" s="66"/>
      <c r="F4" s="66"/>
      <c r="G4" s="66"/>
      <c r="H4" s="66"/>
      <c r="I4" s="66"/>
      <c r="J4" s="66"/>
    </row>
    <row r="5" spans="1:10" ht="15">
      <c r="A5" s="5"/>
      <c r="B5" s="5"/>
      <c r="C5" s="5"/>
      <c r="D5" s="5"/>
      <c r="E5" s="5"/>
      <c r="F5" s="5"/>
      <c r="G5" s="5"/>
      <c r="H5" s="5"/>
      <c r="I5" s="5"/>
      <c r="J5" s="5"/>
    </row>
    <row r="6" spans="1:10" ht="36" customHeight="1">
      <c r="A6" s="67" t="s">
        <v>151</v>
      </c>
      <c r="B6" s="67"/>
      <c r="C6" s="67"/>
      <c r="D6" s="67"/>
      <c r="E6" s="67"/>
      <c r="F6" s="67"/>
      <c r="G6" s="67"/>
      <c r="H6" s="67"/>
      <c r="I6" s="67"/>
      <c r="J6" s="67"/>
    </row>
    <row r="7" spans="1:10" ht="15">
      <c r="A7" s="5"/>
      <c r="B7" s="5"/>
      <c r="C7" s="5"/>
      <c r="D7" s="5"/>
      <c r="E7" s="5"/>
      <c r="F7" s="5"/>
      <c r="G7" s="5"/>
      <c r="H7" s="5"/>
      <c r="I7" s="5"/>
      <c r="J7" s="5"/>
    </row>
    <row r="8" spans="1:10" ht="15.75">
      <c r="A8" s="68" t="s">
        <v>141</v>
      </c>
      <c r="B8" s="68"/>
      <c r="C8" s="68"/>
      <c r="D8" s="68"/>
      <c r="E8" s="68"/>
      <c r="F8" s="68"/>
      <c r="G8" s="68"/>
      <c r="H8" s="68"/>
      <c r="I8" s="68"/>
      <c r="J8" s="68"/>
    </row>
    <row r="9" spans="1:10" ht="15">
      <c r="A9" s="5"/>
      <c r="B9" s="5"/>
      <c r="C9" s="5"/>
      <c r="D9" s="5"/>
      <c r="E9" s="5"/>
      <c r="F9" s="5"/>
      <c r="G9" s="5"/>
      <c r="H9" s="5"/>
      <c r="I9" s="5"/>
      <c r="J9" s="5"/>
    </row>
    <row r="10" spans="1:10" ht="260.25" customHeight="1">
      <c r="A10" s="69" t="s">
        <v>152</v>
      </c>
      <c r="B10" s="69"/>
      <c r="C10" s="69"/>
      <c r="D10" s="69"/>
      <c r="E10" s="69"/>
      <c r="F10" s="69"/>
      <c r="G10" s="69"/>
      <c r="H10" s="69"/>
      <c r="I10" s="69"/>
      <c r="J10" s="69"/>
    </row>
    <row r="11" spans="1:10" ht="15">
      <c r="A11" s="5"/>
      <c r="B11" s="5"/>
      <c r="C11" s="5"/>
      <c r="D11" s="5"/>
      <c r="E11" s="5"/>
      <c r="F11" s="5"/>
      <c r="G11" s="5"/>
      <c r="H11" s="5"/>
      <c r="I11" s="5"/>
      <c r="J11" s="5"/>
    </row>
    <row r="12" spans="1:10" ht="15">
      <c r="A12" s="6"/>
      <c r="B12" s="7"/>
      <c r="C12" s="7" t="s">
        <v>146</v>
      </c>
      <c r="D12" s="7"/>
      <c r="E12" s="8"/>
      <c r="F12" s="8"/>
      <c r="G12" s="8"/>
      <c r="H12" s="7"/>
      <c r="I12" s="7"/>
      <c r="J12" s="9" t="s">
        <v>4</v>
      </c>
    </row>
    <row r="13" spans="1:10" ht="15">
      <c r="A13" s="6"/>
      <c r="B13" s="7"/>
      <c r="C13" s="7"/>
      <c r="D13" s="7"/>
      <c r="E13" s="8"/>
      <c r="F13" s="8"/>
      <c r="G13" s="8"/>
      <c r="H13" s="7"/>
      <c r="I13" s="7"/>
      <c r="J13" s="9" t="s">
        <v>147</v>
      </c>
    </row>
    <row r="14" spans="1:10" ht="15">
      <c r="A14" s="6"/>
      <c r="B14" s="7"/>
      <c r="C14" s="7"/>
      <c r="D14" s="7"/>
      <c r="E14" s="8"/>
      <c r="F14" s="8"/>
      <c r="G14" s="8"/>
      <c r="H14" s="7"/>
      <c r="I14" s="7"/>
      <c r="J14" s="7"/>
    </row>
    <row r="15" spans="1:10" ht="15">
      <c r="A15" s="6"/>
      <c r="B15" s="7"/>
      <c r="C15" s="64" t="s">
        <v>171</v>
      </c>
      <c r="D15" s="64"/>
      <c r="E15" s="64"/>
      <c r="F15" s="64"/>
      <c r="G15" s="8"/>
      <c r="H15" s="7"/>
      <c r="I15" s="7"/>
      <c r="J15" s="10"/>
    </row>
    <row r="16" spans="1:10" ht="15">
      <c r="A16" s="6"/>
      <c r="B16" s="7"/>
      <c r="C16" s="64" t="s">
        <v>217</v>
      </c>
      <c r="D16" s="64"/>
      <c r="E16" s="64"/>
      <c r="F16" s="64"/>
      <c r="G16" s="8"/>
      <c r="H16" s="7"/>
      <c r="I16" s="7"/>
      <c r="J16" s="10"/>
    </row>
    <row r="17" spans="1:10" ht="15">
      <c r="A17" s="6"/>
      <c r="B17" s="7"/>
      <c r="C17" s="64" t="s">
        <v>216</v>
      </c>
      <c r="D17" s="64"/>
      <c r="E17" s="64"/>
      <c r="F17" s="64"/>
      <c r="G17" s="8"/>
      <c r="H17" s="7"/>
      <c r="I17" s="7"/>
      <c r="J17" s="10"/>
    </row>
    <row r="18" spans="1:10" ht="15">
      <c r="A18" s="6"/>
      <c r="B18" s="7"/>
      <c r="C18" s="64" t="s">
        <v>220</v>
      </c>
      <c r="D18" s="64"/>
      <c r="E18" s="64"/>
      <c r="F18" s="64"/>
      <c r="G18" s="8"/>
      <c r="H18" s="7"/>
      <c r="I18" s="7"/>
      <c r="J18" s="10"/>
    </row>
    <row r="19" spans="1:10" ht="15">
      <c r="A19" s="6"/>
      <c r="B19" s="7"/>
      <c r="C19" s="64" t="s">
        <v>222</v>
      </c>
      <c r="D19" s="64"/>
      <c r="E19" s="64"/>
      <c r="F19" s="64"/>
      <c r="G19" s="8"/>
      <c r="H19" s="7"/>
      <c r="I19" s="7"/>
      <c r="J19" s="12"/>
    </row>
    <row r="20" spans="1:10" ht="15">
      <c r="A20" s="6"/>
      <c r="B20" s="7"/>
      <c r="C20" s="64" t="s">
        <v>227</v>
      </c>
      <c r="D20" s="64"/>
      <c r="E20" s="64"/>
      <c r="F20" s="64"/>
      <c r="G20" s="8"/>
      <c r="H20" s="7"/>
      <c r="I20" s="7"/>
      <c r="J20" s="12"/>
    </row>
    <row r="21" spans="1:10" ht="15">
      <c r="A21" s="6"/>
      <c r="B21" s="7"/>
      <c r="C21" s="64"/>
      <c r="D21" s="64"/>
      <c r="E21" s="64"/>
      <c r="F21" s="64"/>
      <c r="G21" s="8"/>
      <c r="H21" s="7"/>
      <c r="I21" s="7"/>
      <c r="J21" s="5"/>
    </row>
    <row r="22" spans="1:10" ht="15">
      <c r="A22" s="5"/>
      <c r="B22" s="5"/>
      <c r="C22" s="5"/>
      <c r="D22" s="5"/>
      <c r="E22" s="5"/>
      <c r="F22" s="5"/>
      <c r="G22" s="5"/>
      <c r="H22" s="5"/>
      <c r="I22" s="5"/>
      <c r="J22" s="5"/>
    </row>
    <row r="23" spans="1:10" ht="15">
      <c r="A23" s="5"/>
      <c r="B23" s="5"/>
      <c r="C23" s="5"/>
      <c r="D23" s="5"/>
      <c r="E23" s="5"/>
      <c r="F23" s="5"/>
      <c r="G23" s="5"/>
      <c r="H23" s="5"/>
      <c r="I23" s="5"/>
      <c r="J23" s="5"/>
    </row>
    <row r="24" spans="1:10" ht="15">
      <c r="A24" s="5"/>
      <c r="B24" s="5"/>
      <c r="C24" s="5"/>
      <c r="D24" s="5"/>
      <c r="E24" s="5"/>
      <c r="F24" s="5"/>
      <c r="G24" s="5"/>
      <c r="H24" s="5"/>
      <c r="I24" s="5"/>
      <c r="J24" s="5"/>
    </row>
    <row r="25" spans="1:10" ht="15">
      <c r="A25" s="5"/>
      <c r="B25" s="5"/>
      <c r="C25" s="5"/>
      <c r="D25" s="5"/>
      <c r="E25" s="5"/>
      <c r="F25" s="5"/>
      <c r="G25" s="5"/>
      <c r="H25" s="5"/>
      <c r="I25" s="5"/>
      <c r="J25" s="5"/>
    </row>
    <row r="26" spans="1:10" ht="15">
      <c r="A26" s="5"/>
      <c r="B26" s="5"/>
      <c r="C26" s="5"/>
      <c r="D26" s="5"/>
      <c r="E26" s="5"/>
      <c r="F26" s="5"/>
      <c r="G26" s="5"/>
      <c r="H26" s="11"/>
      <c r="I26" s="13" t="s">
        <v>148</v>
      </c>
      <c r="J26" s="14">
        <f>SUM(J15:J25)</f>
        <v>0</v>
      </c>
    </row>
    <row r="27" spans="1:10" ht="15">
      <c r="A27" s="5"/>
      <c r="B27" s="5"/>
      <c r="C27" s="5"/>
      <c r="D27" s="5"/>
      <c r="E27" s="5"/>
      <c r="F27" s="5"/>
      <c r="G27" s="5"/>
      <c r="H27" s="11"/>
      <c r="I27" s="13"/>
      <c r="J27" s="15"/>
    </row>
    <row r="28" spans="1:10" ht="15">
      <c r="A28" s="5"/>
      <c r="B28" s="5"/>
      <c r="C28" s="5"/>
      <c r="D28" s="5"/>
      <c r="E28" s="5"/>
      <c r="F28" s="5"/>
      <c r="G28" s="5"/>
      <c r="H28" s="11"/>
      <c r="I28" s="13" t="s">
        <v>149</v>
      </c>
      <c r="J28" s="14">
        <f>+J26*0.16</f>
        <v>0</v>
      </c>
    </row>
    <row r="29" spans="1:10" ht="15">
      <c r="A29" s="5"/>
      <c r="B29" s="5"/>
      <c r="C29" s="5"/>
      <c r="D29" s="5"/>
      <c r="E29" s="5"/>
      <c r="F29" s="5"/>
      <c r="G29" s="5"/>
      <c r="H29" s="11"/>
      <c r="I29" s="13"/>
      <c r="J29" s="14"/>
    </row>
    <row r="30" spans="1:10" ht="15">
      <c r="A30" s="5"/>
      <c r="B30" s="5"/>
      <c r="C30" s="5"/>
      <c r="D30" s="5"/>
      <c r="E30" s="5"/>
      <c r="F30" s="5"/>
      <c r="G30" s="5"/>
      <c r="H30" s="11"/>
      <c r="I30" s="13" t="s">
        <v>150</v>
      </c>
      <c r="J30" s="14">
        <f>ROUND(J26+J28,2)</f>
        <v>0</v>
      </c>
    </row>
  </sheetData>
  <sheetProtection/>
  <mergeCells count="12">
    <mergeCell ref="C21:F21"/>
    <mergeCell ref="C15:F15"/>
    <mergeCell ref="C16:F16"/>
    <mergeCell ref="C17:F17"/>
    <mergeCell ref="C18:F18"/>
    <mergeCell ref="C19:F19"/>
    <mergeCell ref="C20:F20"/>
    <mergeCell ref="A3:J3"/>
    <mergeCell ref="A4:J4"/>
    <mergeCell ref="A6:J6"/>
    <mergeCell ref="A8:J8"/>
    <mergeCell ref="A10:J10"/>
  </mergeCells>
  <printOptions/>
  <pageMargins left="0.7" right="0.7" top="0.75" bottom="0.75" header="0.3" footer="0.3"/>
  <pageSetup fitToHeight="0" fitToWidth="1" horizontalDpi="300" verticalDpi="300" orientation="portrait"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129"/>
  <sheetViews>
    <sheetView view="pageBreakPreview" zoomScale="110" zoomScaleSheetLayoutView="110" workbookViewId="0" topLeftCell="A115">
      <selection activeCell="B112" sqref="B112:H112"/>
    </sheetView>
  </sheetViews>
  <sheetFormatPr defaultColWidth="11.421875" defaultRowHeight="12.75"/>
  <cols>
    <col min="1" max="1" width="1.421875" style="1" customWidth="1"/>
    <col min="2" max="2" width="17.7109375" style="29" customWidth="1"/>
    <col min="3" max="3" width="49.140625" style="37" customWidth="1"/>
    <col min="4" max="5" width="11.421875" style="1" customWidth="1"/>
    <col min="6" max="6" width="13.421875" style="1" customWidth="1"/>
    <col min="7" max="7" width="23.140625" style="1" customWidth="1"/>
    <col min="8" max="8" width="14.8515625" style="38" customWidth="1"/>
    <col min="9" max="9" width="1.1484375" style="1" customWidth="1"/>
    <col min="10" max="10" width="26.28125" style="1" customWidth="1"/>
    <col min="11" max="11" width="0" style="1" hidden="1" customWidth="1"/>
    <col min="12" max="12" width="60.8515625" style="1" customWidth="1"/>
    <col min="13" max="16384" width="11.421875" style="1" customWidth="1"/>
  </cols>
  <sheetData>
    <row r="1" ht="15"/>
    <row r="2" spans="2:8" ht="21.75" customHeight="1">
      <c r="B2" s="71" t="s">
        <v>14</v>
      </c>
      <c r="C2" s="71"/>
      <c r="D2" s="71"/>
      <c r="E2" s="71"/>
      <c r="F2" s="71"/>
      <c r="G2" s="71"/>
      <c r="H2" s="71"/>
    </row>
    <row r="3" spans="2:8" ht="18" customHeight="1">
      <c r="B3" s="90" t="s">
        <v>140</v>
      </c>
      <c r="C3" s="90"/>
      <c r="D3" s="90"/>
      <c r="E3" s="90"/>
      <c r="F3" s="90"/>
      <c r="G3" s="90"/>
      <c r="H3" s="90"/>
    </row>
    <row r="4" ht="15"/>
    <row r="5" spans="2:8" ht="32.25" customHeight="1">
      <c r="B5" s="89" t="str">
        <f>PARTIDAS!A6</f>
        <v>"CONSTRUCCIÓN DE PLANTA DE TRATAMIENTO DE AGUAS RESIDUALES, CAMPUS PUERTO ESCONDIDO, EN LA UNIVERSIDAD DEL MAR, PUERTO ESCONDIDO SAN PEDRO MIXTEPEC OAXACA" EN LA UNIVERSIDAD DEL MAR</v>
      </c>
      <c r="C5" s="89"/>
      <c r="D5" s="89"/>
      <c r="E5" s="89"/>
      <c r="F5" s="89"/>
      <c r="G5" s="89"/>
      <c r="H5" s="89"/>
    </row>
    <row r="6" ht="9" customHeight="1"/>
    <row r="7" ht="15">
      <c r="B7" s="30" t="s">
        <v>141</v>
      </c>
    </row>
    <row r="8" spans="2:8" ht="236.25" customHeight="1">
      <c r="B8" s="104" t="str">
        <f>PARTIDAS!A10</f>
        <v>CONSTRUCCIÓN DE PLANTA DE TRATAMIENTO DE AGUAS RESIDUALES DE 664.00 M2, COMPUESTA POR 1 TANQUE MEZCLADOR, 2 TANQUES BIORREACTORES, 2 TANQUES SEDIMENTADORES, 2 TANQUES DE FILTRACIÓN Y 1 TANQUE DE SECADO DE LODOS, TODOS CON LOSA DE CIMENTACIÓN Y MUROS DE CONCRETO ARMADO, ACABADO INTERIOR CON IMPERMEABILIZANTE EPÓXICO ANTICORROSIVO Y ACABADO EXTERIOR CON PINTURA VINÍLICA; 1 CUARTO DE ANÁLISIS Y MÁQUINAS; EQUIPADO CON BOMBAS, DOSIFICADORAS DE CLORO, COMPRESORES Y DIFUSORES DE AIRE; INSTALACIÓN SANITARIA CON TUBERÍA DE PVC;  INSTALACIÓN ELÉCTRICA; BARRANDALES Y ESCALERAS DE HERRERÍA.
EL TRATAMIENTO COMPRENDE SEIS ETAPAS AEROBIAS PRINCIPALES: ETAPA 1: SEPARACIÓN DE GRASAS Y ACEITES EN UN SISTEMA DE TRAMPAS; ETAPA 2: SEPARACIÓN DE SÓLIDOS DE GRAN TAMAÑO MEDIANTE REJILLAS; ETAPA 3: AL TANQUE MEZCLADOR, LLEGARÁ EL AGUA DE LA ETAPA 1 Y 2, PARA GENERAR UN MEZCLA HOMOGÉNEA DE AGUA RESIDUAL; ETAPA 4: DOS TANQUES BIO-REACTORES ALIMENTADOS CON LAS AGUAS DE LA ETAPA 3. EN ESTA ETAPA LOS LODOS ACTIVADOS AL HACER CONTACTO CON LA MEZCLA HOMOGÉNEA DE AGUA RESIDUAL LLEVAN A CABO LA TRANSFORMACIÓN DEL MATERIAL ORGÁNICO. ETAPA 5: DOS TANQUES SEDIMENTADORES, LOS CUALES SE ENCARGAN DE SEPARAR (MEDIANTE EFECTO DE LA GRAVEDAD) EL AGUA TRATADA DE CONGLOMERADOS DE LODOS BIOLÓGICOS. EN LA PARTE SUPERIOR DE LOS TANQUES QUEDA EL AGUA TRATADA. MISMA QUE REBOSA Y PASA A LA SIGUIENTE ETAPA. ETAPA 6: EL AGUA QUE HA PASADO POR UN PROCESO DE SEDIMENTACIÓN, ES TRANSPORTADA  A UNA ÚLTIMA ETAPA DEL PROCESO, LA CUAL CONSTA DE 2 TANQUES DE FILTRACIÓN, EMPACADOS CON GRAVAS Y ARENAS DE DIFERENTES GRANULOMETRÍAS, LOS CUALES TIENEN COMO FINALIDAD ATRAPAR PARTÍCULAS DE SOLIDOS DE MENOR TAMAÑO  QUE NO HAYAN SIDO SEPARADOS EN LA ETAPA ANTERIOR, ASÍ MISMO, EN EL ÚLTIMO TANQUE DE FILTRACIÓN, SE LLEVA A CABO UNA CLORACIÓN, PARA PODER ELIMINAR LA MAYOR CANTIDAD DE MICROORGANISMOS PRESENTES. EL AGUA TRATADA, SE DEPOSITA  EN EL TANQUE DE ALMACENAMIENTO CON UNA CAPACIDAD DE 5 MIL LITROS.
</v>
      </c>
      <c r="C8" s="104"/>
      <c r="D8" s="104"/>
      <c r="E8" s="104"/>
      <c r="F8" s="104"/>
      <c r="G8" s="104"/>
      <c r="H8" s="104"/>
    </row>
    <row r="9" ht="8.25" customHeight="1" thickBot="1"/>
    <row r="10" spans="2:8" ht="16.5" thickBot="1">
      <c r="B10" s="31" t="s">
        <v>1</v>
      </c>
      <c r="C10" s="3" t="s">
        <v>142</v>
      </c>
      <c r="D10" s="3" t="s">
        <v>0</v>
      </c>
      <c r="E10" s="4" t="s">
        <v>143</v>
      </c>
      <c r="F10" s="3" t="s">
        <v>6</v>
      </c>
      <c r="G10" s="3" t="s">
        <v>144</v>
      </c>
      <c r="H10" s="39" t="s">
        <v>145</v>
      </c>
    </row>
    <row r="11" spans="2:8" ht="17.25" thickBot="1" thickTop="1">
      <c r="B11" s="40"/>
      <c r="C11" s="41"/>
      <c r="D11" s="41"/>
      <c r="E11" s="42"/>
      <c r="F11" s="41"/>
      <c r="G11" s="41"/>
      <c r="H11" s="43"/>
    </row>
    <row r="12" spans="2:9" ht="15.75" customHeight="1" thickTop="1">
      <c r="B12" s="75" t="s">
        <v>171</v>
      </c>
      <c r="C12" s="76"/>
      <c r="D12" s="76"/>
      <c r="E12" s="76"/>
      <c r="F12" s="76"/>
      <c r="G12" s="76"/>
      <c r="H12" s="77"/>
      <c r="I12" s="16"/>
    </row>
    <row r="13" spans="2:9" ht="49.5" customHeight="1">
      <c r="B13" s="32" t="s">
        <v>56</v>
      </c>
      <c r="C13" s="27" t="s">
        <v>57</v>
      </c>
      <c r="D13" s="17" t="s">
        <v>2</v>
      </c>
      <c r="E13" s="44">
        <v>875</v>
      </c>
      <c r="F13" s="18"/>
      <c r="G13" s="19"/>
      <c r="H13" s="52">
        <f aca="true" t="shared" si="0" ref="H13:H20">F13*E13</f>
        <v>0</v>
      </c>
      <c r="I13" s="16"/>
    </row>
    <row r="14" spans="2:9" ht="68.25" customHeight="1">
      <c r="B14" s="32" t="s">
        <v>211</v>
      </c>
      <c r="C14" s="27" t="s">
        <v>212</v>
      </c>
      <c r="D14" s="17" t="s">
        <v>2</v>
      </c>
      <c r="E14" s="44">
        <v>1834.4585090683108</v>
      </c>
      <c r="F14" s="18"/>
      <c r="G14" s="19"/>
      <c r="H14" s="52">
        <f t="shared" si="0"/>
        <v>0</v>
      </c>
      <c r="I14" s="16"/>
    </row>
    <row r="15" spans="2:12" ht="107.25" customHeight="1">
      <c r="B15" s="32" t="s">
        <v>59</v>
      </c>
      <c r="C15" s="27" t="s">
        <v>58</v>
      </c>
      <c r="D15" s="17" t="s">
        <v>3</v>
      </c>
      <c r="E15" s="45">
        <v>117.9</v>
      </c>
      <c r="F15" s="18"/>
      <c r="G15" s="19"/>
      <c r="H15" s="52">
        <f t="shared" si="0"/>
        <v>0</v>
      </c>
      <c r="I15" s="16"/>
      <c r="L15" s="28"/>
    </row>
    <row r="16" spans="2:9" ht="79.5" customHeight="1">
      <c r="B16" s="32" t="s">
        <v>83</v>
      </c>
      <c r="C16" s="27" t="s">
        <v>84</v>
      </c>
      <c r="D16" s="17" t="s">
        <v>2</v>
      </c>
      <c r="E16" s="45">
        <v>137.7</v>
      </c>
      <c r="F16" s="18"/>
      <c r="G16" s="19"/>
      <c r="H16" s="52">
        <f t="shared" si="0"/>
        <v>0</v>
      </c>
      <c r="I16" s="16"/>
    </row>
    <row r="17" spans="2:8" s="20" customFormat="1" ht="72.75" customHeight="1">
      <c r="B17" s="33" t="s">
        <v>60</v>
      </c>
      <c r="C17" s="27" t="s">
        <v>213</v>
      </c>
      <c r="D17" s="17" t="s">
        <v>7</v>
      </c>
      <c r="E17" s="44">
        <v>1880</v>
      </c>
      <c r="F17" s="18"/>
      <c r="G17" s="19"/>
      <c r="H17" s="52">
        <f t="shared" si="0"/>
        <v>0</v>
      </c>
    </row>
    <row r="18" spans="2:8" s="20" customFormat="1" ht="60" customHeight="1">
      <c r="B18" s="33" t="s">
        <v>62</v>
      </c>
      <c r="C18" s="27" t="s">
        <v>61</v>
      </c>
      <c r="D18" s="17" t="s">
        <v>2</v>
      </c>
      <c r="E18" s="46">
        <f>0.55*(5.5+4.15+5.5+1.15+2.85+4.15)</f>
        <v>12.815000000000003</v>
      </c>
      <c r="F18" s="18"/>
      <c r="G18" s="19"/>
      <c r="H18" s="52">
        <f t="shared" si="0"/>
        <v>0</v>
      </c>
    </row>
    <row r="19" spans="2:9" ht="60" customHeight="1">
      <c r="B19" s="33" t="s">
        <v>63</v>
      </c>
      <c r="C19" s="27" t="s">
        <v>18</v>
      </c>
      <c r="D19" s="17" t="s">
        <v>8</v>
      </c>
      <c r="E19" s="44">
        <v>85.3</v>
      </c>
      <c r="F19" s="18"/>
      <c r="G19" s="47"/>
      <c r="H19" s="52">
        <f t="shared" si="0"/>
        <v>0</v>
      </c>
      <c r="I19" s="16"/>
    </row>
    <row r="20" spans="2:9" ht="56.25" customHeight="1">
      <c r="B20" s="33" t="s">
        <v>87</v>
      </c>
      <c r="C20" s="27" t="s">
        <v>19</v>
      </c>
      <c r="D20" s="17" t="s">
        <v>9</v>
      </c>
      <c r="E20" s="44">
        <f>4*289</f>
        <v>1156</v>
      </c>
      <c r="F20" s="18"/>
      <c r="G20" s="103"/>
      <c r="H20" s="52">
        <f t="shared" si="0"/>
        <v>0</v>
      </c>
      <c r="I20" s="16"/>
    </row>
    <row r="21" spans="2:9" s="2" customFormat="1" ht="15.75" customHeight="1">
      <c r="B21" s="83" t="s">
        <v>215</v>
      </c>
      <c r="C21" s="84"/>
      <c r="D21" s="84"/>
      <c r="E21" s="84"/>
      <c r="F21" s="84"/>
      <c r="G21" s="84"/>
      <c r="H21" s="53">
        <f>SUM(H13:H20)</f>
        <v>0</v>
      </c>
      <c r="I21" s="36"/>
    </row>
    <row r="22" spans="2:9" s="2" customFormat="1" ht="15.75" customHeight="1">
      <c r="B22" s="80" t="s">
        <v>217</v>
      </c>
      <c r="C22" s="81"/>
      <c r="D22" s="81"/>
      <c r="E22" s="81"/>
      <c r="F22" s="81"/>
      <c r="G22" s="81"/>
      <c r="H22" s="82"/>
      <c r="I22" s="36"/>
    </row>
    <row r="23" spans="2:12" ht="87" customHeight="1">
      <c r="B23" s="33" t="s">
        <v>64</v>
      </c>
      <c r="C23" s="27" t="s">
        <v>66</v>
      </c>
      <c r="D23" s="21" t="s">
        <v>2</v>
      </c>
      <c r="E23" s="46">
        <v>98</v>
      </c>
      <c r="F23" s="18"/>
      <c r="G23" s="47"/>
      <c r="H23" s="52">
        <f aca="true" t="shared" si="1" ref="H23:H28">F23*E23</f>
        <v>0</v>
      </c>
      <c r="I23" s="16"/>
      <c r="L23" s="70"/>
    </row>
    <row r="24" spans="2:12" ht="80.25" customHeight="1">
      <c r="B24" s="33" t="s">
        <v>67</v>
      </c>
      <c r="C24" s="27" t="s">
        <v>65</v>
      </c>
      <c r="D24" s="17" t="s">
        <v>2</v>
      </c>
      <c r="E24" s="46">
        <v>1234.12</v>
      </c>
      <c r="F24" s="18"/>
      <c r="G24" s="47"/>
      <c r="H24" s="52">
        <f t="shared" si="1"/>
        <v>0</v>
      </c>
      <c r="I24" s="16"/>
      <c r="L24" s="70"/>
    </row>
    <row r="25" spans="2:9" ht="72" customHeight="1">
      <c r="B25" s="33" t="s">
        <v>69</v>
      </c>
      <c r="C25" s="27" t="s">
        <v>68</v>
      </c>
      <c r="D25" s="17" t="s">
        <v>7</v>
      </c>
      <c r="E25" s="46">
        <v>19899.5</v>
      </c>
      <c r="F25" s="18"/>
      <c r="G25" s="47"/>
      <c r="H25" s="52">
        <f t="shared" si="1"/>
        <v>0</v>
      </c>
      <c r="I25" s="16"/>
    </row>
    <row r="26" spans="2:12" ht="72.75" customHeight="1">
      <c r="B26" s="33" t="s">
        <v>71</v>
      </c>
      <c r="C26" s="27" t="s">
        <v>70</v>
      </c>
      <c r="D26" s="17" t="s">
        <v>7</v>
      </c>
      <c r="E26" s="46">
        <v>3756.9</v>
      </c>
      <c r="F26" s="18"/>
      <c r="G26" s="103"/>
      <c r="H26" s="52">
        <f t="shared" si="1"/>
        <v>0</v>
      </c>
      <c r="I26" s="16"/>
      <c r="L26" s="28"/>
    </row>
    <row r="27" spans="2:9" ht="64.5" customHeight="1">
      <c r="B27" s="33" t="s">
        <v>73</v>
      </c>
      <c r="C27" s="27" t="s">
        <v>72</v>
      </c>
      <c r="D27" s="17" t="s">
        <v>3</v>
      </c>
      <c r="E27" s="46">
        <v>209.54</v>
      </c>
      <c r="F27" s="18"/>
      <c r="G27" s="47"/>
      <c r="H27" s="52">
        <f t="shared" si="1"/>
        <v>0</v>
      </c>
      <c r="I27" s="16"/>
    </row>
    <row r="28" spans="2:12" ht="81.75" customHeight="1">
      <c r="B28" s="33" t="s">
        <v>75</v>
      </c>
      <c r="C28" s="27" t="s">
        <v>74</v>
      </c>
      <c r="D28" s="17" t="s">
        <v>3</v>
      </c>
      <c r="E28" s="46">
        <v>106.52</v>
      </c>
      <c r="F28" s="18"/>
      <c r="G28" s="19"/>
      <c r="H28" s="52">
        <f t="shared" si="1"/>
        <v>0</v>
      </c>
      <c r="I28" s="16"/>
      <c r="L28" s="28"/>
    </row>
    <row r="29" spans="2:9" ht="16.5" customHeight="1">
      <c r="B29" s="83" t="s">
        <v>218</v>
      </c>
      <c r="C29" s="84"/>
      <c r="D29" s="84"/>
      <c r="E29" s="84"/>
      <c r="F29" s="84"/>
      <c r="G29" s="84"/>
      <c r="H29" s="53">
        <f>SUM(H23:H28)</f>
        <v>0</v>
      </c>
      <c r="I29" s="16"/>
    </row>
    <row r="30" spans="2:9" ht="16.5" customHeight="1">
      <c r="B30" s="80" t="s">
        <v>216</v>
      </c>
      <c r="C30" s="81"/>
      <c r="D30" s="81"/>
      <c r="E30" s="81"/>
      <c r="F30" s="81"/>
      <c r="G30" s="81"/>
      <c r="H30" s="82"/>
      <c r="I30" s="16"/>
    </row>
    <row r="31" spans="2:9" ht="90.75" customHeight="1">
      <c r="B31" s="33" t="s">
        <v>194</v>
      </c>
      <c r="C31" s="27" t="s">
        <v>195</v>
      </c>
      <c r="D31" s="17" t="s">
        <v>2</v>
      </c>
      <c r="E31" s="46">
        <v>132.85</v>
      </c>
      <c r="F31" s="18"/>
      <c r="G31" s="19"/>
      <c r="H31" s="52">
        <f>F31*E31</f>
        <v>0</v>
      </c>
      <c r="I31" s="16"/>
    </row>
    <row r="32" spans="2:9" ht="88.5" customHeight="1">
      <c r="B32" s="33" t="s">
        <v>197</v>
      </c>
      <c r="C32" s="27" t="s">
        <v>196</v>
      </c>
      <c r="D32" s="17" t="s">
        <v>2</v>
      </c>
      <c r="E32" s="44">
        <v>111.4</v>
      </c>
      <c r="F32" s="18"/>
      <c r="G32" s="19"/>
      <c r="H32" s="52">
        <f aca="true" t="shared" si="2" ref="H32:H50">F32*E32</f>
        <v>0</v>
      </c>
      <c r="I32" s="16"/>
    </row>
    <row r="33" spans="2:9" ht="78" customHeight="1">
      <c r="B33" s="33" t="s">
        <v>90</v>
      </c>
      <c r="C33" s="27" t="s">
        <v>20</v>
      </c>
      <c r="D33" s="17" t="s">
        <v>2</v>
      </c>
      <c r="E33" s="44">
        <v>4.13</v>
      </c>
      <c r="F33" s="18"/>
      <c r="G33" s="19"/>
      <c r="H33" s="52">
        <f t="shared" si="2"/>
        <v>0</v>
      </c>
      <c r="I33" s="16"/>
    </row>
    <row r="34" spans="2:9" ht="78" customHeight="1">
      <c r="B34" s="33" t="s">
        <v>88</v>
      </c>
      <c r="C34" s="27" t="s">
        <v>89</v>
      </c>
      <c r="D34" s="21" t="s">
        <v>2</v>
      </c>
      <c r="E34" s="49">
        <v>80.6</v>
      </c>
      <c r="F34" s="18"/>
      <c r="G34" s="19"/>
      <c r="H34" s="52">
        <f t="shared" si="2"/>
        <v>0</v>
      </c>
      <c r="I34" s="16"/>
    </row>
    <row r="35" spans="2:9" ht="66" customHeight="1">
      <c r="B35" s="33" t="s">
        <v>76</v>
      </c>
      <c r="C35" s="27" t="s">
        <v>21</v>
      </c>
      <c r="D35" s="17" t="s">
        <v>8</v>
      </c>
      <c r="E35" s="44">
        <v>10.4</v>
      </c>
      <c r="F35" s="18"/>
      <c r="G35" s="19"/>
      <c r="H35" s="52">
        <f t="shared" si="2"/>
        <v>0</v>
      </c>
      <c r="I35" s="16"/>
    </row>
    <row r="36" spans="2:9" ht="63.75" customHeight="1">
      <c r="B36" s="33" t="s">
        <v>80</v>
      </c>
      <c r="C36" s="27" t="s">
        <v>22</v>
      </c>
      <c r="D36" s="17" t="s">
        <v>8</v>
      </c>
      <c r="E36" s="44">
        <v>33.38</v>
      </c>
      <c r="F36" s="18"/>
      <c r="G36" s="19"/>
      <c r="H36" s="52">
        <f t="shared" si="2"/>
        <v>0</v>
      </c>
      <c r="I36" s="16"/>
    </row>
    <row r="37" spans="2:9" ht="83.25" customHeight="1">
      <c r="B37" s="34" t="s">
        <v>198</v>
      </c>
      <c r="C37" s="27" t="s">
        <v>199</v>
      </c>
      <c r="D37" s="21" t="s">
        <v>8</v>
      </c>
      <c r="E37" s="48">
        <v>19.7</v>
      </c>
      <c r="F37" s="18"/>
      <c r="G37" s="19"/>
      <c r="H37" s="52">
        <f t="shared" si="2"/>
        <v>0</v>
      </c>
      <c r="I37" s="16"/>
    </row>
    <row r="38" spans="2:9" ht="75.75" customHeight="1">
      <c r="B38" s="34" t="s">
        <v>77</v>
      </c>
      <c r="C38" s="27" t="s">
        <v>23</v>
      </c>
      <c r="D38" s="21" t="s">
        <v>8</v>
      </c>
      <c r="E38" s="48">
        <v>82.3</v>
      </c>
      <c r="F38" s="26"/>
      <c r="G38" s="19"/>
      <c r="H38" s="52">
        <f t="shared" si="2"/>
        <v>0</v>
      </c>
      <c r="I38" s="16"/>
    </row>
    <row r="39" spans="2:9" ht="94.5" customHeight="1">
      <c r="B39" s="34" t="s">
        <v>91</v>
      </c>
      <c r="C39" s="27" t="s">
        <v>24</v>
      </c>
      <c r="D39" s="21" t="s">
        <v>9</v>
      </c>
      <c r="E39" s="48">
        <v>2</v>
      </c>
      <c r="F39" s="18"/>
      <c r="G39" s="19"/>
      <c r="H39" s="52">
        <f t="shared" si="2"/>
        <v>0</v>
      </c>
      <c r="I39" s="16"/>
    </row>
    <row r="40" spans="2:9" ht="108" customHeight="1">
      <c r="B40" s="33" t="s">
        <v>85</v>
      </c>
      <c r="C40" s="27" t="s">
        <v>25</v>
      </c>
      <c r="D40" s="17" t="s">
        <v>9</v>
      </c>
      <c r="E40" s="46">
        <v>2</v>
      </c>
      <c r="F40" s="18"/>
      <c r="G40" s="19"/>
      <c r="H40" s="52">
        <f t="shared" si="2"/>
        <v>0</v>
      </c>
      <c r="I40" s="16"/>
    </row>
    <row r="41" spans="2:9" ht="90" customHeight="1">
      <c r="B41" s="33" t="s">
        <v>92</v>
      </c>
      <c r="C41" s="50" t="s">
        <v>26</v>
      </c>
      <c r="D41" s="17" t="s">
        <v>9</v>
      </c>
      <c r="E41" s="46">
        <v>27</v>
      </c>
      <c r="F41" s="18"/>
      <c r="G41" s="19"/>
      <c r="H41" s="52">
        <f t="shared" si="2"/>
        <v>0</v>
      </c>
      <c r="I41" s="16"/>
    </row>
    <row r="42" spans="2:9" ht="86.25" customHeight="1">
      <c r="B42" s="33" t="s">
        <v>173</v>
      </c>
      <c r="C42" s="50" t="s">
        <v>172</v>
      </c>
      <c r="D42" s="17" t="s">
        <v>3</v>
      </c>
      <c r="E42" s="44">
        <v>10</v>
      </c>
      <c r="F42" s="18"/>
      <c r="G42" s="19"/>
      <c r="H42" s="52">
        <f t="shared" si="2"/>
        <v>0</v>
      </c>
      <c r="I42" s="16"/>
    </row>
    <row r="43" spans="2:9" s="22" customFormat="1" ht="64.5" customHeight="1">
      <c r="B43" s="61" t="s">
        <v>174</v>
      </c>
      <c r="C43" s="62" t="s">
        <v>175</v>
      </c>
      <c r="D43" s="17" t="s">
        <v>8</v>
      </c>
      <c r="E43" s="44">
        <f>15*0.8</f>
        <v>12</v>
      </c>
      <c r="F43" s="18"/>
      <c r="G43" s="19"/>
      <c r="H43" s="52">
        <f t="shared" si="2"/>
        <v>0</v>
      </c>
      <c r="I43" s="23"/>
    </row>
    <row r="44" spans="2:9" s="22" customFormat="1" ht="84.75" customHeight="1">
      <c r="B44" s="61" t="s">
        <v>176</v>
      </c>
      <c r="C44" s="51" t="s">
        <v>177</v>
      </c>
      <c r="D44" s="17" t="s">
        <v>8</v>
      </c>
      <c r="E44" s="44">
        <v>15</v>
      </c>
      <c r="F44" s="18"/>
      <c r="G44" s="19"/>
      <c r="H44" s="52">
        <f t="shared" si="2"/>
        <v>0</v>
      </c>
      <c r="I44" s="23"/>
    </row>
    <row r="45" spans="2:9" ht="174" customHeight="1">
      <c r="B45" s="34" t="s">
        <v>93</v>
      </c>
      <c r="C45" s="50" t="s">
        <v>27</v>
      </c>
      <c r="D45" s="21" t="s">
        <v>9</v>
      </c>
      <c r="E45" s="49">
        <v>2</v>
      </c>
      <c r="F45" s="18"/>
      <c r="G45" s="19"/>
      <c r="H45" s="52">
        <f t="shared" si="2"/>
        <v>0</v>
      </c>
      <c r="I45" s="16"/>
    </row>
    <row r="46" spans="2:9" ht="138" customHeight="1">
      <c r="B46" s="33" t="s">
        <v>94</v>
      </c>
      <c r="C46" s="27" t="s">
        <v>28</v>
      </c>
      <c r="D46" s="17" t="s">
        <v>9</v>
      </c>
      <c r="E46" s="46">
        <v>1</v>
      </c>
      <c r="F46" s="18"/>
      <c r="G46" s="19"/>
      <c r="H46" s="52">
        <f t="shared" si="2"/>
        <v>0</v>
      </c>
      <c r="I46" s="16"/>
    </row>
    <row r="47" spans="2:9" ht="63.75" customHeight="1">
      <c r="B47" s="33" t="s">
        <v>95</v>
      </c>
      <c r="C47" s="27" t="s">
        <v>29</v>
      </c>
      <c r="D47" s="17" t="s">
        <v>9</v>
      </c>
      <c r="E47" s="44">
        <v>7</v>
      </c>
      <c r="F47" s="18"/>
      <c r="G47" s="19"/>
      <c r="H47" s="52">
        <f t="shared" si="2"/>
        <v>0</v>
      </c>
      <c r="I47" s="16"/>
    </row>
    <row r="48" spans="2:9" ht="102.75" customHeight="1">
      <c r="B48" s="34" t="s">
        <v>96</v>
      </c>
      <c r="C48" s="27" t="s">
        <v>30</v>
      </c>
      <c r="D48" s="21" t="s">
        <v>2</v>
      </c>
      <c r="E48" s="46">
        <v>498</v>
      </c>
      <c r="F48" s="18"/>
      <c r="G48" s="19"/>
      <c r="H48" s="52">
        <f t="shared" si="2"/>
        <v>0</v>
      </c>
      <c r="I48" s="16"/>
    </row>
    <row r="49" spans="2:9" ht="110.25" customHeight="1">
      <c r="B49" s="33" t="s">
        <v>178</v>
      </c>
      <c r="C49" s="27" t="s">
        <v>214</v>
      </c>
      <c r="D49" s="17" t="s">
        <v>2</v>
      </c>
      <c r="E49" s="46">
        <v>32.55</v>
      </c>
      <c r="F49" s="18"/>
      <c r="G49" s="19"/>
      <c r="H49" s="52">
        <f t="shared" si="2"/>
        <v>0</v>
      </c>
      <c r="I49" s="16"/>
    </row>
    <row r="50" spans="2:9" ht="104.25" customHeight="1">
      <c r="B50" s="33" t="s">
        <v>79</v>
      </c>
      <c r="C50" s="27" t="s">
        <v>78</v>
      </c>
      <c r="D50" s="17" t="s">
        <v>2</v>
      </c>
      <c r="E50" s="46">
        <v>153.14</v>
      </c>
      <c r="F50" s="18"/>
      <c r="G50" s="19"/>
      <c r="H50" s="52">
        <f t="shared" si="2"/>
        <v>0</v>
      </c>
      <c r="I50" s="16"/>
    </row>
    <row r="51" spans="2:9" ht="15" customHeight="1">
      <c r="B51" s="83" t="s">
        <v>219</v>
      </c>
      <c r="C51" s="84"/>
      <c r="D51" s="84"/>
      <c r="E51" s="84"/>
      <c r="F51" s="84"/>
      <c r="G51" s="84"/>
      <c r="H51" s="53">
        <f>SUM(H31:H50)</f>
        <v>0</v>
      </c>
      <c r="I51" s="16"/>
    </row>
    <row r="52" spans="2:9" ht="15" customHeight="1">
      <c r="B52" s="80" t="s">
        <v>220</v>
      </c>
      <c r="C52" s="81"/>
      <c r="D52" s="81"/>
      <c r="E52" s="81"/>
      <c r="F52" s="81"/>
      <c r="G52" s="81"/>
      <c r="H52" s="53"/>
      <c r="I52" s="24"/>
    </row>
    <row r="53" spans="2:9" s="22" customFormat="1" ht="115.5" customHeight="1">
      <c r="B53" s="35" t="s">
        <v>181</v>
      </c>
      <c r="C53" s="51" t="s">
        <v>153</v>
      </c>
      <c r="D53" s="17" t="s">
        <v>9</v>
      </c>
      <c r="E53" s="46">
        <v>1</v>
      </c>
      <c r="F53" s="18"/>
      <c r="G53" s="25"/>
      <c r="H53" s="52">
        <f>F53*E53</f>
        <v>0</v>
      </c>
      <c r="I53" s="24"/>
    </row>
    <row r="54" spans="2:9" s="22" customFormat="1" ht="101.25" customHeight="1">
      <c r="B54" s="35" t="s">
        <v>179</v>
      </c>
      <c r="C54" s="51" t="s">
        <v>180</v>
      </c>
      <c r="D54" s="17" t="s">
        <v>8</v>
      </c>
      <c r="E54" s="46">
        <v>107</v>
      </c>
      <c r="F54" s="26"/>
      <c r="G54" s="25"/>
      <c r="H54" s="52">
        <f aca="true" t="shared" si="3" ref="H54:H59">F54*E54</f>
        <v>0</v>
      </c>
      <c r="I54" s="24"/>
    </row>
    <row r="55" spans="2:9" s="22" customFormat="1" ht="91.5" customHeight="1">
      <c r="B55" s="33" t="s">
        <v>97</v>
      </c>
      <c r="C55" s="27" t="s">
        <v>154</v>
      </c>
      <c r="D55" s="17" t="s">
        <v>9</v>
      </c>
      <c r="E55" s="46">
        <v>19</v>
      </c>
      <c r="F55" s="18"/>
      <c r="G55" s="19"/>
      <c r="H55" s="52">
        <f t="shared" si="3"/>
        <v>0</v>
      </c>
      <c r="I55" s="23"/>
    </row>
    <row r="56" spans="2:9" s="22" customFormat="1" ht="102" customHeight="1">
      <c r="B56" s="33" t="s">
        <v>98</v>
      </c>
      <c r="C56" s="27" t="s">
        <v>155</v>
      </c>
      <c r="D56" s="17" t="s">
        <v>9</v>
      </c>
      <c r="E56" s="46">
        <v>6</v>
      </c>
      <c r="F56" s="18"/>
      <c r="G56" s="19"/>
      <c r="H56" s="52">
        <f t="shared" si="3"/>
        <v>0</v>
      </c>
      <c r="I56" s="23"/>
    </row>
    <row r="57" spans="2:9" s="22" customFormat="1" ht="98.25" customHeight="1">
      <c r="B57" s="33" t="s">
        <v>99</v>
      </c>
      <c r="C57" s="27" t="s">
        <v>156</v>
      </c>
      <c r="D57" s="17" t="s">
        <v>9</v>
      </c>
      <c r="E57" s="46">
        <v>1</v>
      </c>
      <c r="F57" s="18"/>
      <c r="G57" s="19"/>
      <c r="H57" s="52">
        <f t="shared" si="3"/>
        <v>0</v>
      </c>
      <c r="I57" s="23"/>
    </row>
    <row r="58" spans="2:9" s="22" customFormat="1" ht="109.5" customHeight="1">
      <c r="B58" s="33" t="s">
        <v>100</v>
      </c>
      <c r="C58" s="27" t="s">
        <v>31</v>
      </c>
      <c r="D58" s="17" t="s">
        <v>9</v>
      </c>
      <c r="E58" s="46">
        <v>1</v>
      </c>
      <c r="F58" s="18"/>
      <c r="G58" s="19"/>
      <c r="H58" s="52">
        <f t="shared" si="3"/>
        <v>0</v>
      </c>
      <c r="I58" s="23"/>
    </row>
    <row r="59" spans="2:9" s="22" customFormat="1" ht="152.25" customHeight="1">
      <c r="B59" s="33" t="s">
        <v>101</v>
      </c>
      <c r="C59" s="27" t="s">
        <v>157</v>
      </c>
      <c r="D59" s="17" t="s">
        <v>9</v>
      </c>
      <c r="E59" s="46">
        <v>1</v>
      </c>
      <c r="F59" s="18"/>
      <c r="G59" s="19"/>
      <c r="H59" s="52">
        <f t="shared" si="3"/>
        <v>0</v>
      </c>
      <c r="I59" s="23"/>
    </row>
    <row r="60" spans="2:9" ht="16.5" customHeight="1">
      <c r="B60" s="83" t="s">
        <v>221</v>
      </c>
      <c r="C60" s="84"/>
      <c r="D60" s="84"/>
      <c r="E60" s="84"/>
      <c r="F60" s="84"/>
      <c r="G60" s="84"/>
      <c r="H60" s="53">
        <f>SUM(H53:H59)</f>
        <v>0</v>
      </c>
      <c r="I60" s="16"/>
    </row>
    <row r="61" spans="2:9" ht="16.5" customHeight="1">
      <c r="B61" s="80" t="s">
        <v>222</v>
      </c>
      <c r="C61" s="81"/>
      <c r="D61" s="81"/>
      <c r="E61" s="81"/>
      <c r="F61" s="81"/>
      <c r="G61" s="81"/>
      <c r="H61" s="82"/>
      <c r="I61" s="16"/>
    </row>
    <row r="62" spans="2:9" ht="16.5" customHeight="1">
      <c r="B62" s="72" t="s">
        <v>32</v>
      </c>
      <c r="C62" s="73"/>
      <c r="D62" s="73"/>
      <c r="E62" s="73"/>
      <c r="F62" s="73"/>
      <c r="G62" s="73"/>
      <c r="H62" s="74"/>
      <c r="I62" s="16"/>
    </row>
    <row r="63" spans="2:9" ht="105" customHeight="1">
      <c r="B63" s="33" t="s">
        <v>82</v>
      </c>
      <c r="C63" s="27" t="s">
        <v>81</v>
      </c>
      <c r="D63" s="17" t="s">
        <v>10</v>
      </c>
      <c r="E63" s="46">
        <v>4</v>
      </c>
      <c r="F63" s="18"/>
      <c r="G63" s="19"/>
      <c r="H63" s="52">
        <f>F63*E63</f>
        <v>0</v>
      </c>
      <c r="I63" s="16"/>
    </row>
    <row r="64" spans="2:9" ht="87" customHeight="1">
      <c r="B64" s="33" t="s">
        <v>183</v>
      </c>
      <c r="C64" s="27" t="s">
        <v>182</v>
      </c>
      <c r="D64" s="17" t="s">
        <v>10</v>
      </c>
      <c r="E64" s="46">
        <v>3</v>
      </c>
      <c r="F64" s="18"/>
      <c r="G64" s="19"/>
      <c r="H64" s="52">
        <f aca="true" t="shared" si="4" ref="H64:H75">F64*E64</f>
        <v>0</v>
      </c>
      <c r="I64" s="16"/>
    </row>
    <row r="65" spans="2:9" ht="125.25" customHeight="1">
      <c r="B65" s="33" t="s">
        <v>200</v>
      </c>
      <c r="C65" s="27" t="s">
        <v>201</v>
      </c>
      <c r="D65" s="17" t="s">
        <v>9</v>
      </c>
      <c r="E65" s="46">
        <v>1</v>
      </c>
      <c r="F65" s="18"/>
      <c r="G65" s="19"/>
      <c r="H65" s="52">
        <f t="shared" si="4"/>
        <v>0</v>
      </c>
      <c r="I65" s="16"/>
    </row>
    <row r="66" spans="2:9" ht="114" customHeight="1">
      <c r="B66" s="33" t="s">
        <v>102</v>
      </c>
      <c r="C66" s="27" t="s">
        <v>158</v>
      </c>
      <c r="D66" s="17" t="s">
        <v>10</v>
      </c>
      <c r="E66" s="46">
        <v>9</v>
      </c>
      <c r="F66" s="18"/>
      <c r="G66" s="19"/>
      <c r="H66" s="52">
        <f t="shared" si="4"/>
        <v>0</v>
      </c>
      <c r="I66" s="16"/>
    </row>
    <row r="67" spans="2:9" ht="79.5" customHeight="1">
      <c r="B67" s="33" t="s">
        <v>102</v>
      </c>
      <c r="C67" s="27" t="s">
        <v>16</v>
      </c>
      <c r="D67" s="17" t="s">
        <v>10</v>
      </c>
      <c r="E67" s="46">
        <v>3</v>
      </c>
      <c r="F67" s="18"/>
      <c r="G67" s="19"/>
      <c r="H67" s="52">
        <f t="shared" si="4"/>
        <v>0</v>
      </c>
      <c r="I67" s="16"/>
    </row>
    <row r="68" spans="2:9" ht="64.5" customHeight="1">
      <c r="B68" s="33" t="s">
        <v>103</v>
      </c>
      <c r="C68" s="27" t="s">
        <v>159</v>
      </c>
      <c r="D68" s="17" t="s">
        <v>10</v>
      </c>
      <c r="E68" s="46">
        <v>3</v>
      </c>
      <c r="F68" s="18"/>
      <c r="G68" s="19"/>
      <c r="H68" s="52">
        <f t="shared" si="4"/>
        <v>0</v>
      </c>
      <c r="I68" s="16"/>
    </row>
    <row r="69" spans="2:9" ht="75" customHeight="1">
      <c r="B69" s="33" t="s">
        <v>104</v>
      </c>
      <c r="C69" s="27" t="s">
        <v>160</v>
      </c>
      <c r="D69" s="17" t="s">
        <v>8</v>
      </c>
      <c r="E69" s="46">
        <v>1</v>
      </c>
      <c r="F69" s="18"/>
      <c r="G69" s="19"/>
      <c r="H69" s="52">
        <f t="shared" si="4"/>
        <v>0</v>
      </c>
      <c r="I69" s="16"/>
    </row>
    <row r="70" spans="2:9" s="22" customFormat="1" ht="74.25" customHeight="1">
      <c r="B70" s="33" t="s">
        <v>105</v>
      </c>
      <c r="C70" s="27" t="s">
        <v>161</v>
      </c>
      <c r="D70" s="17" t="s">
        <v>8</v>
      </c>
      <c r="E70" s="46">
        <v>34.66</v>
      </c>
      <c r="F70" s="18"/>
      <c r="G70" s="19"/>
      <c r="H70" s="52">
        <f t="shared" si="4"/>
        <v>0</v>
      </c>
      <c r="I70" s="23"/>
    </row>
    <row r="71" spans="2:9" ht="98.25" customHeight="1">
      <c r="B71" s="33" t="s">
        <v>106</v>
      </c>
      <c r="C71" s="27" t="s">
        <v>162</v>
      </c>
      <c r="D71" s="17" t="s">
        <v>17</v>
      </c>
      <c r="E71" s="46">
        <v>1</v>
      </c>
      <c r="F71" s="18"/>
      <c r="G71" s="19"/>
      <c r="H71" s="52">
        <f t="shared" si="4"/>
        <v>0</v>
      </c>
      <c r="I71" s="16"/>
    </row>
    <row r="72" spans="2:9" ht="111" customHeight="1">
      <c r="B72" s="33" t="s">
        <v>107</v>
      </c>
      <c r="C72" s="27" t="s">
        <v>163</v>
      </c>
      <c r="D72" s="17" t="s">
        <v>17</v>
      </c>
      <c r="E72" s="46">
        <v>1</v>
      </c>
      <c r="F72" s="18"/>
      <c r="G72" s="19"/>
      <c r="H72" s="52">
        <f t="shared" si="4"/>
        <v>0</v>
      </c>
      <c r="I72" s="16"/>
    </row>
    <row r="73" spans="2:9" ht="81" customHeight="1">
      <c r="B73" s="33" t="s">
        <v>108</v>
      </c>
      <c r="C73" s="27" t="s">
        <v>164</v>
      </c>
      <c r="D73" s="17" t="s">
        <v>17</v>
      </c>
      <c r="E73" s="46">
        <v>2</v>
      </c>
      <c r="F73" s="18"/>
      <c r="G73" s="19"/>
      <c r="H73" s="52">
        <f t="shared" si="4"/>
        <v>0</v>
      </c>
      <c r="I73" s="16"/>
    </row>
    <row r="74" spans="2:9" ht="61.5" customHeight="1">
      <c r="B74" s="33" t="s">
        <v>109</v>
      </c>
      <c r="C74" s="27" t="s">
        <v>165</v>
      </c>
      <c r="D74" s="17" t="s">
        <v>17</v>
      </c>
      <c r="E74" s="46">
        <v>3</v>
      </c>
      <c r="F74" s="18"/>
      <c r="G74" s="19"/>
      <c r="H74" s="52">
        <f t="shared" si="4"/>
        <v>0</v>
      </c>
      <c r="I74" s="16"/>
    </row>
    <row r="75" spans="2:9" ht="74.25" customHeight="1">
      <c r="B75" s="33" t="s">
        <v>110</v>
      </c>
      <c r="C75" s="27" t="s">
        <v>166</v>
      </c>
      <c r="D75" s="17" t="s">
        <v>17</v>
      </c>
      <c r="E75" s="46">
        <v>6</v>
      </c>
      <c r="F75" s="18"/>
      <c r="G75" s="19"/>
      <c r="H75" s="52">
        <f t="shared" si="4"/>
        <v>0</v>
      </c>
      <c r="I75" s="16"/>
    </row>
    <row r="76" spans="2:9" s="2" customFormat="1" ht="16.5" customHeight="1">
      <c r="B76" s="85" t="s">
        <v>223</v>
      </c>
      <c r="C76" s="86"/>
      <c r="D76" s="86"/>
      <c r="E76" s="86"/>
      <c r="F76" s="86"/>
      <c r="G76" s="86"/>
      <c r="H76" s="54">
        <f>SUM(H63:H75)</f>
        <v>0</v>
      </c>
      <c r="I76" s="36"/>
    </row>
    <row r="77" spans="2:9" s="2" customFormat="1" ht="16.5" customHeight="1">
      <c r="B77" s="93" t="s">
        <v>86</v>
      </c>
      <c r="C77" s="94"/>
      <c r="D77" s="94"/>
      <c r="E77" s="94"/>
      <c r="F77" s="94"/>
      <c r="G77" s="94"/>
      <c r="H77" s="95"/>
      <c r="I77" s="36"/>
    </row>
    <row r="78" spans="2:9" ht="119.25" customHeight="1">
      <c r="B78" s="33" t="s">
        <v>202</v>
      </c>
      <c r="C78" s="27" t="s">
        <v>203</v>
      </c>
      <c r="D78" s="17" t="s">
        <v>8</v>
      </c>
      <c r="E78" s="46">
        <v>24</v>
      </c>
      <c r="F78" s="18"/>
      <c r="G78" s="19"/>
      <c r="H78" s="52">
        <f>F78*E78</f>
        <v>0</v>
      </c>
      <c r="I78" s="16"/>
    </row>
    <row r="79" spans="2:9" ht="72.75" customHeight="1">
      <c r="B79" s="33" t="s">
        <v>111</v>
      </c>
      <c r="C79" s="27" t="s">
        <v>169</v>
      </c>
      <c r="D79" s="17" t="s">
        <v>15</v>
      </c>
      <c r="E79" s="46">
        <v>2</v>
      </c>
      <c r="F79" s="18"/>
      <c r="G79" s="19"/>
      <c r="H79" s="52">
        <f aca="true" t="shared" si="5" ref="H79:H87">F79*E79</f>
        <v>0</v>
      </c>
      <c r="I79" s="16"/>
    </row>
    <row r="80" spans="2:9" ht="79.5" customHeight="1">
      <c r="B80" s="33" t="s">
        <v>190</v>
      </c>
      <c r="C80" s="27" t="s">
        <v>191</v>
      </c>
      <c r="D80" s="17" t="s">
        <v>15</v>
      </c>
      <c r="E80" s="46">
        <v>1</v>
      </c>
      <c r="F80" s="18"/>
      <c r="G80" s="19"/>
      <c r="H80" s="52">
        <f t="shared" si="5"/>
        <v>0</v>
      </c>
      <c r="I80" s="16"/>
    </row>
    <row r="81" spans="2:9" ht="99" customHeight="1">
      <c r="B81" s="33" t="s">
        <v>112</v>
      </c>
      <c r="C81" s="27" t="s">
        <v>167</v>
      </c>
      <c r="D81" s="17" t="s">
        <v>8</v>
      </c>
      <c r="E81" s="46">
        <v>20</v>
      </c>
      <c r="F81" s="18"/>
      <c r="G81" s="19"/>
      <c r="H81" s="52">
        <f t="shared" si="5"/>
        <v>0</v>
      </c>
      <c r="I81" s="16"/>
    </row>
    <row r="82" spans="2:9" ht="95.25" customHeight="1">
      <c r="B82" s="33" t="s">
        <v>113</v>
      </c>
      <c r="C82" s="27" t="s">
        <v>170</v>
      </c>
      <c r="D82" s="17" t="s">
        <v>8</v>
      </c>
      <c r="E82" s="46">
        <v>40.2</v>
      </c>
      <c r="F82" s="18"/>
      <c r="G82" s="19"/>
      <c r="H82" s="52">
        <f t="shared" si="5"/>
        <v>0</v>
      </c>
      <c r="I82" s="16"/>
    </row>
    <row r="83" spans="2:9" ht="95.25" customHeight="1">
      <c r="B83" s="33" t="s">
        <v>187</v>
      </c>
      <c r="C83" s="27" t="s">
        <v>189</v>
      </c>
      <c r="D83" s="17" t="s">
        <v>9</v>
      </c>
      <c r="E83" s="46">
        <v>14</v>
      </c>
      <c r="F83" s="18"/>
      <c r="G83" s="19"/>
      <c r="H83" s="52">
        <f t="shared" si="5"/>
        <v>0</v>
      </c>
      <c r="I83" s="16"/>
    </row>
    <row r="84" spans="2:9" ht="95.25" customHeight="1">
      <c r="B84" s="33">
        <v>5023</v>
      </c>
      <c r="C84" s="27" t="s">
        <v>204</v>
      </c>
      <c r="D84" s="17" t="s">
        <v>9</v>
      </c>
      <c r="E84" s="46">
        <v>3</v>
      </c>
      <c r="F84" s="18"/>
      <c r="G84" s="19"/>
      <c r="H84" s="52">
        <f t="shared" si="5"/>
        <v>0</v>
      </c>
      <c r="I84" s="16"/>
    </row>
    <row r="85" spans="2:9" ht="94.5" customHeight="1">
      <c r="B85" s="33" t="s">
        <v>188</v>
      </c>
      <c r="C85" s="27" t="s">
        <v>168</v>
      </c>
      <c r="D85" s="17" t="s">
        <v>9</v>
      </c>
      <c r="E85" s="46">
        <v>2</v>
      </c>
      <c r="F85" s="18"/>
      <c r="G85" s="19"/>
      <c r="H85" s="52">
        <f t="shared" si="5"/>
        <v>0</v>
      </c>
      <c r="I85" s="16"/>
    </row>
    <row r="86" spans="2:8" ht="138.75" customHeight="1">
      <c r="B86" s="33" t="s">
        <v>186</v>
      </c>
      <c r="C86" s="27" t="s">
        <v>205</v>
      </c>
      <c r="D86" s="17" t="s">
        <v>11</v>
      </c>
      <c r="E86" s="46">
        <v>3</v>
      </c>
      <c r="F86" s="18"/>
      <c r="G86" s="19"/>
      <c r="H86" s="52">
        <f t="shared" si="5"/>
        <v>0</v>
      </c>
    </row>
    <row r="87" spans="2:8" ht="71.25" customHeight="1">
      <c r="B87" s="33" t="s">
        <v>185</v>
      </c>
      <c r="C87" s="27" t="s">
        <v>184</v>
      </c>
      <c r="D87" s="17" t="s">
        <v>8</v>
      </c>
      <c r="E87" s="46">
        <v>260</v>
      </c>
      <c r="F87" s="18"/>
      <c r="G87" s="19"/>
      <c r="H87" s="52">
        <f t="shared" si="5"/>
        <v>0</v>
      </c>
    </row>
    <row r="88" spans="2:8" ht="16.5" customHeight="1">
      <c r="B88" s="96" t="s">
        <v>224</v>
      </c>
      <c r="C88" s="97"/>
      <c r="D88" s="97"/>
      <c r="E88" s="97"/>
      <c r="F88" s="97"/>
      <c r="G88" s="97"/>
      <c r="H88" s="55">
        <f>SUM(H78:H87)</f>
        <v>0</v>
      </c>
    </row>
    <row r="89" spans="2:8" ht="16.5" customHeight="1">
      <c r="B89" s="98" t="s">
        <v>33</v>
      </c>
      <c r="C89" s="99"/>
      <c r="D89" s="99"/>
      <c r="E89" s="99"/>
      <c r="F89" s="99"/>
      <c r="G89" s="99"/>
      <c r="H89" s="56"/>
    </row>
    <row r="90" spans="2:8" ht="75" customHeight="1">
      <c r="B90" s="33" t="s">
        <v>114</v>
      </c>
      <c r="C90" s="27" t="s">
        <v>34</v>
      </c>
      <c r="D90" s="17" t="s">
        <v>8</v>
      </c>
      <c r="E90" s="46">
        <v>41.24</v>
      </c>
      <c r="F90" s="18"/>
      <c r="G90" s="19"/>
      <c r="H90" s="52">
        <f>F90*E90</f>
        <v>0</v>
      </c>
    </row>
    <row r="91" spans="2:8" ht="89.25" customHeight="1">
      <c r="B91" s="33" t="s">
        <v>115</v>
      </c>
      <c r="C91" s="27" t="s">
        <v>35</v>
      </c>
      <c r="D91" s="17" t="s">
        <v>8</v>
      </c>
      <c r="E91" s="46">
        <v>48.3</v>
      </c>
      <c r="F91" s="18"/>
      <c r="G91" s="19"/>
      <c r="H91" s="52">
        <f aca="true" t="shared" si="6" ref="H91:H109">F91*E91</f>
        <v>0</v>
      </c>
    </row>
    <row r="92" spans="2:8" ht="63.75">
      <c r="B92" s="33" t="s">
        <v>116</v>
      </c>
      <c r="C92" s="27" t="s">
        <v>36</v>
      </c>
      <c r="D92" s="17" t="s">
        <v>9</v>
      </c>
      <c r="E92" s="46">
        <v>4</v>
      </c>
      <c r="F92" s="18"/>
      <c r="G92" s="19"/>
      <c r="H92" s="52">
        <f t="shared" si="6"/>
        <v>0</v>
      </c>
    </row>
    <row r="93" spans="2:8" ht="102.75" customHeight="1">
      <c r="B93" s="33" t="s">
        <v>117</v>
      </c>
      <c r="C93" s="27" t="s">
        <v>209</v>
      </c>
      <c r="D93" s="17" t="s">
        <v>9</v>
      </c>
      <c r="E93" s="46">
        <v>8</v>
      </c>
      <c r="F93" s="18"/>
      <c r="G93" s="19"/>
      <c r="H93" s="52">
        <f t="shared" si="6"/>
        <v>0</v>
      </c>
    </row>
    <row r="94" spans="2:8" ht="141" customHeight="1">
      <c r="B94" s="33" t="s">
        <v>118</v>
      </c>
      <c r="C94" s="27" t="s">
        <v>210</v>
      </c>
      <c r="D94" s="17" t="s">
        <v>9</v>
      </c>
      <c r="E94" s="46">
        <v>23</v>
      </c>
      <c r="F94" s="18"/>
      <c r="G94" s="19"/>
      <c r="H94" s="52">
        <f t="shared" si="6"/>
        <v>0</v>
      </c>
    </row>
    <row r="95" spans="2:8" ht="96.75" customHeight="1">
      <c r="B95" s="33" t="s">
        <v>119</v>
      </c>
      <c r="C95" s="27" t="s">
        <v>206</v>
      </c>
      <c r="D95" s="17" t="s">
        <v>11</v>
      </c>
      <c r="E95" s="46">
        <v>2</v>
      </c>
      <c r="F95" s="18"/>
      <c r="G95" s="19"/>
      <c r="H95" s="52">
        <f t="shared" si="6"/>
        <v>0</v>
      </c>
    </row>
    <row r="96" spans="2:8" ht="92.25" customHeight="1">
      <c r="B96" s="33" t="s">
        <v>120</v>
      </c>
      <c r="C96" s="27" t="s">
        <v>207</v>
      </c>
      <c r="D96" s="17" t="s">
        <v>11</v>
      </c>
      <c r="E96" s="46">
        <v>2</v>
      </c>
      <c r="F96" s="18"/>
      <c r="G96" s="19"/>
      <c r="H96" s="52">
        <f t="shared" si="6"/>
        <v>0</v>
      </c>
    </row>
    <row r="97" spans="2:8" ht="91.5" customHeight="1">
      <c r="B97" s="33" t="s">
        <v>121</v>
      </c>
      <c r="C97" s="27" t="s">
        <v>208</v>
      </c>
      <c r="D97" s="17" t="s">
        <v>11</v>
      </c>
      <c r="E97" s="46">
        <v>1</v>
      </c>
      <c r="F97" s="18"/>
      <c r="G97" s="19"/>
      <c r="H97" s="52">
        <f t="shared" si="6"/>
        <v>0</v>
      </c>
    </row>
    <row r="98" spans="2:8" ht="63" customHeight="1">
      <c r="B98" s="33" t="s">
        <v>122</v>
      </c>
      <c r="C98" s="27" t="s">
        <v>37</v>
      </c>
      <c r="D98" s="17" t="s">
        <v>11</v>
      </c>
      <c r="E98" s="46">
        <v>1</v>
      </c>
      <c r="F98" s="18"/>
      <c r="G98" s="19"/>
      <c r="H98" s="52">
        <f t="shared" si="6"/>
        <v>0</v>
      </c>
    </row>
    <row r="99" spans="2:8" ht="57.75" customHeight="1">
      <c r="B99" s="33" t="s">
        <v>123</v>
      </c>
      <c r="C99" s="27" t="s">
        <v>38</v>
      </c>
      <c r="D99" s="17" t="s">
        <v>11</v>
      </c>
      <c r="E99" s="46">
        <v>1</v>
      </c>
      <c r="F99" s="18"/>
      <c r="G99" s="19"/>
      <c r="H99" s="52">
        <f t="shared" si="6"/>
        <v>0</v>
      </c>
    </row>
    <row r="100" spans="2:8" ht="162.75" customHeight="1">
      <c r="B100" s="33" t="s">
        <v>124</v>
      </c>
      <c r="C100" s="27" t="s">
        <v>39</v>
      </c>
      <c r="D100" s="17" t="s">
        <v>9</v>
      </c>
      <c r="E100" s="46">
        <v>3</v>
      </c>
      <c r="F100" s="18"/>
      <c r="G100" s="19"/>
      <c r="H100" s="52">
        <f t="shared" si="6"/>
        <v>0</v>
      </c>
    </row>
    <row r="101" spans="2:8" ht="159" customHeight="1">
      <c r="B101" s="33" t="s">
        <v>125</v>
      </c>
      <c r="C101" s="27" t="s">
        <v>40</v>
      </c>
      <c r="D101" s="17" t="s">
        <v>9</v>
      </c>
      <c r="E101" s="46">
        <v>2</v>
      </c>
      <c r="F101" s="18"/>
      <c r="G101" s="19"/>
      <c r="H101" s="52">
        <f t="shared" si="6"/>
        <v>0</v>
      </c>
    </row>
    <row r="102" spans="2:8" ht="149.25" customHeight="1">
      <c r="B102" s="33" t="s">
        <v>126</v>
      </c>
      <c r="C102" s="27" t="s">
        <v>41</v>
      </c>
      <c r="D102" s="17" t="s">
        <v>9</v>
      </c>
      <c r="E102" s="46">
        <v>2</v>
      </c>
      <c r="F102" s="18"/>
      <c r="G102" s="19"/>
      <c r="H102" s="52">
        <f t="shared" si="6"/>
        <v>0</v>
      </c>
    </row>
    <row r="103" spans="2:8" ht="90.75" customHeight="1">
      <c r="B103" s="33" t="s">
        <v>127</v>
      </c>
      <c r="C103" s="27" t="s">
        <v>42</v>
      </c>
      <c r="D103" s="17" t="s">
        <v>9</v>
      </c>
      <c r="E103" s="46">
        <v>1</v>
      </c>
      <c r="F103" s="18"/>
      <c r="G103" s="19"/>
      <c r="H103" s="52">
        <f t="shared" si="6"/>
        <v>0</v>
      </c>
    </row>
    <row r="104" spans="2:8" ht="51">
      <c r="B104" s="33" t="s">
        <v>128</v>
      </c>
      <c r="C104" s="27" t="s">
        <v>43</v>
      </c>
      <c r="D104" s="17" t="s">
        <v>9</v>
      </c>
      <c r="E104" s="46">
        <v>1</v>
      </c>
      <c r="F104" s="18"/>
      <c r="G104" s="19"/>
      <c r="H104" s="52">
        <f t="shared" si="6"/>
        <v>0</v>
      </c>
    </row>
    <row r="105" spans="2:8" ht="51">
      <c r="B105" s="33" t="s">
        <v>129</v>
      </c>
      <c r="C105" s="27" t="s">
        <v>44</v>
      </c>
      <c r="D105" s="17" t="s">
        <v>9</v>
      </c>
      <c r="E105" s="46">
        <v>1</v>
      </c>
      <c r="F105" s="18"/>
      <c r="G105" s="19"/>
      <c r="H105" s="52">
        <f t="shared" si="6"/>
        <v>0</v>
      </c>
    </row>
    <row r="106" spans="2:8" ht="63" customHeight="1">
      <c r="B106" s="33" t="s">
        <v>130</v>
      </c>
      <c r="C106" s="27" t="s">
        <v>45</v>
      </c>
      <c r="D106" s="17" t="s">
        <v>9</v>
      </c>
      <c r="E106" s="46">
        <v>1</v>
      </c>
      <c r="F106" s="18"/>
      <c r="G106" s="19"/>
      <c r="H106" s="52">
        <f t="shared" si="6"/>
        <v>0</v>
      </c>
    </row>
    <row r="107" spans="2:8" ht="51">
      <c r="B107" s="33" t="s">
        <v>131</v>
      </c>
      <c r="C107" s="27" t="s">
        <v>46</v>
      </c>
      <c r="D107" s="17" t="s">
        <v>9</v>
      </c>
      <c r="E107" s="46">
        <v>1</v>
      </c>
      <c r="F107" s="18"/>
      <c r="G107" s="19"/>
      <c r="H107" s="52">
        <f t="shared" si="6"/>
        <v>0</v>
      </c>
    </row>
    <row r="108" spans="2:8" ht="76.5">
      <c r="B108" s="33" t="s">
        <v>132</v>
      </c>
      <c r="C108" s="27" t="s">
        <v>47</v>
      </c>
      <c r="D108" s="17" t="s">
        <v>11</v>
      </c>
      <c r="E108" s="46">
        <v>1</v>
      </c>
      <c r="F108" s="18"/>
      <c r="G108" s="19"/>
      <c r="H108" s="52">
        <f t="shared" si="6"/>
        <v>0</v>
      </c>
    </row>
    <row r="109" spans="2:8" ht="76.5">
      <c r="B109" s="33" t="s">
        <v>133</v>
      </c>
      <c r="C109" s="27" t="s">
        <v>48</v>
      </c>
      <c r="D109" s="17" t="s">
        <v>11</v>
      </c>
      <c r="E109" s="46">
        <v>1</v>
      </c>
      <c r="F109" s="18"/>
      <c r="G109" s="19"/>
      <c r="H109" s="52">
        <f t="shared" si="6"/>
        <v>0</v>
      </c>
    </row>
    <row r="110" spans="2:8" s="2" customFormat="1" ht="15.75" customHeight="1">
      <c r="B110" s="96" t="s">
        <v>225</v>
      </c>
      <c r="C110" s="97"/>
      <c r="D110" s="97"/>
      <c r="E110" s="97"/>
      <c r="F110" s="97"/>
      <c r="G110" s="97"/>
      <c r="H110" s="55">
        <f>SUM(H90:H109)</f>
        <v>0</v>
      </c>
    </row>
    <row r="111" spans="2:8" s="2" customFormat="1" ht="15.75" customHeight="1">
      <c r="B111" s="91" t="s">
        <v>226</v>
      </c>
      <c r="C111" s="92"/>
      <c r="D111" s="92"/>
      <c r="E111" s="92"/>
      <c r="F111" s="92"/>
      <c r="G111" s="92"/>
      <c r="H111" s="57">
        <f>(H110+H88+H76)</f>
        <v>0</v>
      </c>
    </row>
    <row r="112" spans="2:8" s="2" customFormat="1" ht="15.75" customHeight="1">
      <c r="B112" s="100" t="s">
        <v>227</v>
      </c>
      <c r="C112" s="101"/>
      <c r="D112" s="101"/>
      <c r="E112" s="101"/>
      <c r="F112" s="101"/>
      <c r="G112" s="101"/>
      <c r="H112" s="102"/>
    </row>
    <row r="113" spans="2:12" ht="76.5">
      <c r="B113" s="33" t="s">
        <v>193</v>
      </c>
      <c r="C113" s="27" t="s">
        <v>192</v>
      </c>
      <c r="D113" s="17" t="s">
        <v>3</v>
      </c>
      <c r="E113" s="46">
        <v>250</v>
      </c>
      <c r="F113" s="18"/>
      <c r="G113" s="19"/>
      <c r="H113" s="52">
        <f>F113*E113</f>
        <v>0</v>
      </c>
      <c r="L113" s="63"/>
    </row>
    <row r="114" spans="2:12" ht="63.75" customHeight="1">
      <c r="B114" s="33" t="s">
        <v>134</v>
      </c>
      <c r="C114" s="27" t="s">
        <v>49</v>
      </c>
      <c r="D114" s="17" t="s">
        <v>13</v>
      </c>
      <c r="E114" s="46">
        <v>1</v>
      </c>
      <c r="F114" s="18"/>
      <c r="G114" s="19"/>
      <c r="H114" s="52">
        <f aca="true" t="shared" si="7" ref="H114:H120">F114*E114</f>
        <v>0</v>
      </c>
      <c r="L114" s="28"/>
    </row>
    <row r="115" spans="2:12" ht="52.5" customHeight="1">
      <c r="B115" s="33" t="s">
        <v>135</v>
      </c>
      <c r="C115" s="27" t="s">
        <v>50</v>
      </c>
      <c r="D115" s="17" t="s">
        <v>13</v>
      </c>
      <c r="E115" s="46">
        <v>1</v>
      </c>
      <c r="F115" s="18"/>
      <c r="G115" s="19"/>
      <c r="H115" s="52">
        <f t="shared" si="7"/>
        <v>0</v>
      </c>
      <c r="L115" s="28"/>
    </row>
    <row r="116" spans="2:8" ht="59.25" customHeight="1">
      <c r="B116" s="33" t="s">
        <v>136</v>
      </c>
      <c r="C116" s="27" t="s">
        <v>51</v>
      </c>
      <c r="D116" s="17" t="s">
        <v>13</v>
      </c>
      <c r="E116" s="46">
        <v>1</v>
      </c>
      <c r="F116" s="18"/>
      <c r="G116" s="19"/>
      <c r="H116" s="52">
        <f t="shared" si="7"/>
        <v>0</v>
      </c>
    </row>
    <row r="117" spans="2:8" ht="74.25" customHeight="1">
      <c r="B117" s="33" t="s">
        <v>136</v>
      </c>
      <c r="C117" s="27" t="s">
        <v>52</v>
      </c>
      <c r="D117" s="17" t="s">
        <v>13</v>
      </c>
      <c r="E117" s="46">
        <v>1</v>
      </c>
      <c r="F117" s="18"/>
      <c r="G117" s="19"/>
      <c r="H117" s="52">
        <f t="shared" si="7"/>
        <v>0</v>
      </c>
    </row>
    <row r="118" spans="2:8" ht="97.5" customHeight="1">
      <c r="B118" s="33" t="s">
        <v>139</v>
      </c>
      <c r="C118" s="27" t="s">
        <v>55</v>
      </c>
      <c r="D118" s="17" t="s">
        <v>13</v>
      </c>
      <c r="E118" s="46">
        <v>8</v>
      </c>
      <c r="F118" s="18"/>
      <c r="G118" s="19"/>
      <c r="H118" s="52">
        <f t="shared" si="7"/>
        <v>0</v>
      </c>
    </row>
    <row r="119" spans="2:8" ht="51.75" customHeight="1">
      <c r="B119" s="33" t="s">
        <v>137</v>
      </c>
      <c r="C119" s="27" t="s">
        <v>53</v>
      </c>
      <c r="D119" s="17" t="s">
        <v>3</v>
      </c>
      <c r="E119" s="46">
        <v>54.28</v>
      </c>
      <c r="F119" s="18"/>
      <c r="G119" s="19"/>
      <c r="H119" s="52">
        <f t="shared" si="7"/>
        <v>0</v>
      </c>
    </row>
    <row r="120" spans="2:8" ht="45.75" customHeight="1">
      <c r="B120" s="33" t="s">
        <v>138</v>
      </c>
      <c r="C120" s="27" t="s">
        <v>54</v>
      </c>
      <c r="D120" s="17" t="s">
        <v>13</v>
      </c>
      <c r="E120" s="46">
        <v>43</v>
      </c>
      <c r="F120" s="18"/>
      <c r="G120" s="19"/>
      <c r="H120" s="52">
        <f t="shared" si="7"/>
        <v>0</v>
      </c>
    </row>
    <row r="121" spans="2:8" ht="21.75" customHeight="1">
      <c r="B121" s="91" t="s">
        <v>228</v>
      </c>
      <c r="C121" s="92"/>
      <c r="D121" s="92"/>
      <c r="E121" s="92"/>
      <c r="F121" s="92"/>
      <c r="G121" s="92"/>
      <c r="H121" s="57">
        <f>(SUM(H113:H120))</f>
        <v>0</v>
      </c>
    </row>
    <row r="122" spans="2:12" ht="15">
      <c r="B122" s="78" t="s">
        <v>5</v>
      </c>
      <c r="C122" s="79"/>
      <c r="D122" s="79"/>
      <c r="E122" s="79"/>
      <c r="F122" s="79"/>
      <c r="G122" s="79"/>
      <c r="H122" s="58">
        <f>ROUND((H21+H29+H51+H60+H111+H121),2)</f>
        <v>0</v>
      </c>
      <c r="J122" s="28"/>
      <c r="L122" s="28"/>
    </row>
    <row r="123" spans="2:12" ht="15">
      <c r="B123" s="78" t="s">
        <v>12</v>
      </c>
      <c r="C123" s="79"/>
      <c r="D123" s="79"/>
      <c r="E123" s="79"/>
      <c r="F123" s="79"/>
      <c r="G123" s="79"/>
      <c r="H123" s="58">
        <f>ROUND((H122*0.16),2)</f>
        <v>0</v>
      </c>
      <c r="J123" s="28"/>
      <c r="L123" s="28"/>
    </row>
    <row r="124" spans="2:12" ht="15.75" thickBot="1">
      <c r="B124" s="87" t="s">
        <v>4</v>
      </c>
      <c r="C124" s="88"/>
      <c r="D124" s="88"/>
      <c r="E124" s="88"/>
      <c r="F124" s="88"/>
      <c r="G124" s="88"/>
      <c r="H124" s="59">
        <f>H122+H123</f>
        <v>0</v>
      </c>
      <c r="J124" s="28"/>
      <c r="L124" s="60"/>
    </row>
    <row r="125" ht="15.75" thickTop="1">
      <c r="J125" s="28"/>
    </row>
    <row r="126" ht="15">
      <c r="J126" s="28"/>
    </row>
    <row r="127" ht="15">
      <c r="J127" s="28"/>
    </row>
    <row r="128" ht="15">
      <c r="J128" s="28"/>
    </row>
    <row r="129" ht="15">
      <c r="J129" s="28"/>
    </row>
  </sheetData>
  <sheetProtection/>
  <autoFilter ref="C2:C129"/>
  <mergeCells count="26">
    <mergeCell ref="B77:H77"/>
    <mergeCell ref="B88:G88"/>
    <mergeCell ref="B89:G89"/>
    <mergeCell ref="B110:G110"/>
    <mergeCell ref="B111:G111"/>
    <mergeCell ref="B112:H112"/>
    <mergeCell ref="B124:G124"/>
    <mergeCell ref="B8:H8"/>
    <mergeCell ref="B5:H5"/>
    <mergeCell ref="B3:H3"/>
    <mergeCell ref="B61:H61"/>
    <mergeCell ref="B121:G121"/>
    <mergeCell ref="B122:G122"/>
    <mergeCell ref="B21:G21"/>
    <mergeCell ref="B22:H22"/>
    <mergeCell ref="B29:G29"/>
    <mergeCell ref="L23:L24"/>
    <mergeCell ref="B2:H2"/>
    <mergeCell ref="B62:H62"/>
    <mergeCell ref="B12:H12"/>
    <mergeCell ref="B123:G123"/>
    <mergeCell ref="B52:G52"/>
    <mergeCell ref="B30:H30"/>
    <mergeCell ref="B51:G51"/>
    <mergeCell ref="B60:G60"/>
    <mergeCell ref="B76:G76"/>
  </mergeCells>
  <printOptions/>
  <pageMargins left="0.7" right="0.7" top="0.75" bottom="0.75" header="0.3" footer="0.3"/>
  <pageSetup fitToHeight="0" fitToWidth="1" horizontalDpi="300" verticalDpi="300" orientation="portrait" pageOrder="overThenDown" scale="64" r:id="rId4"/>
  <headerFooter alignWithMargins="0">
    <oddHeader>&amp;R&amp;P/&amp;N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Fiscal Corporativo del 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Macias Zenteno</dc:creator>
  <cp:keywords/>
  <dc:description/>
  <cp:lastModifiedBy>Obras3</cp:lastModifiedBy>
  <cp:lastPrinted>2019-06-22T02:13:05Z</cp:lastPrinted>
  <dcterms:created xsi:type="dcterms:W3CDTF">2001-06-20T18:32:04Z</dcterms:created>
  <dcterms:modified xsi:type="dcterms:W3CDTF">2019-06-22T02:13:36Z</dcterms:modified>
  <cp:category/>
  <cp:version/>
  <cp:contentType/>
  <cp:contentStatus/>
</cp:coreProperties>
</file>